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39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69" i="23"/>
  <c r="F49" i="20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F36" i="22"/>
  <c r="E13" i="20" l="1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0" s="1"/>
  <c r="D39" i="22"/>
  <c r="D37" i="14"/>
  <c r="D38" i="22"/>
  <c r="D8" i="14"/>
  <c r="D9" i="20" s="1"/>
  <c r="F9" i="20" s="1"/>
  <c r="D9" i="14"/>
  <c r="D10" i="14"/>
  <c r="D14" i="14"/>
  <c r="F14" i="14" s="1"/>
  <c r="D15" i="14"/>
  <c r="D16" i="20" s="1"/>
  <c r="D35" i="23" s="1"/>
  <c r="D16" i="14"/>
  <c r="D17" i="20" s="1"/>
  <c r="F17" i="20" s="1"/>
  <c r="D17" i="14"/>
  <c r="D18" i="14"/>
  <c r="D19" i="14"/>
  <c r="D20" i="14"/>
  <c r="D21" i="14"/>
  <c r="D22" i="14"/>
  <c r="D23" i="14"/>
  <c r="D24" i="20" s="1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F33" i="20" s="1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7" i="14"/>
  <c r="C49" i="14"/>
  <c r="C36" i="14" s="1"/>
  <c r="C50" i="22"/>
  <c r="H50" i="22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87" i="23"/>
  <c r="H87" i="23" s="1"/>
  <c r="C40" i="23"/>
  <c r="H40" i="23" s="1"/>
  <c r="C76" i="23"/>
  <c r="H76" i="23" s="1"/>
  <c r="C75" i="23"/>
  <c r="H75" i="23" s="1"/>
  <c r="C74" i="23"/>
  <c r="H74" i="23" s="1"/>
  <c r="C73" i="23"/>
  <c r="H73" i="23" s="1"/>
  <c r="C67" i="23"/>
  <c r="H67" i="23" s="1"/>
  <c r="C66" i="23"/>
  <c r="H66" i="23" s="1"/>
  <c r="C65" i="23"/>
  <c r="H65" i="23" s="1"/>
  <c r="C64" i="23"/>
  <c r="H64" i="23" s="1"/>
  <c r="C63" i="23"/>
  <c r="H63" i="23" s="1"/>
  <c r="C54" i="23"/>
  <c r="H54" i="23" s="1"/>
  <c r="C53" i="23"/>
  <c r="H53" i="23" s="1"/>
  <c r="D54" i="25"/>
  <c r="D35" i="20"/>
  <c r="E35" i="20" s="1"/>
  <c r="D48" i="20"/>
  <c r="E48" i="20" s="1"/>
  <c r="D44" i="20"/>
  <c r="D42" i="20"/>
  <c r="K55" i="25"/>
  <c r="E51" i="20"/>
  <c r="E45" i="20"/>
  <c r="E14" i="23"/>
  <c r="C13" i="23"/>
  <c r="H13" i="23" s="1"/>
  <c r="E15" i="23"/>
  <c r="D86" i="23"/>
  <c r="E86" i="23" s="1"/>
  <c r="F54" i="20"/>
  <c r="F62" i="20"/>
  <c r="F5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E16" i="14"/>
  <c r="J16" i="25" s="1"/>
  <c r="E14" i="14"/>
  <c r="J14" i="25" s="1"/>
  <c r="F9" i="14"/>
  <c r="E9" i="14"/>
  <c r="J9" i="25" s="1"/>
  <c r="I10" i="25"/>
  <c r="I8" i="25"/>
  <c r="H9" i="25"/>
  <c r="G10" i="25"/>
  <c r="G8" i="25"/>
  <c r="F9" i="25"/>
  <c r="D30" i="20"/>
  <c r="D49" i="23" s="1"/>
  <c r="D26" i="20"/>
  <c r="E26" i="20" s="1"/>
  <c r="D22" i="20"/>
  <c r="D20" i="20"/>
  <c r="D39" i="23" s="1"/>
  <c r="D18" i="20"/>
  <c r="D37" i="23" s="1"/>
  <c r="D11" i="20"/>
  <c r="F11" i="20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F15" i="14"/>
  <c r="E10" i="14"/>
  <c r="J10" i="25" s="1"/>
  <c r="F10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D21" i="20"/>
  <c r="D40" i="23" s="1"/>
  <c r="D19" i="20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30" i="23"/>
  <c r="D41" i="23"/>
  <c r="E22" i="20"/>
  <c r="F26" i="20"/>
  <c r="F20" i="20"/>
  <c r="F61" i="20"/>
  <c r="F55" i="20"/>
  <c r="F45" i="20"/>
  <c r="E32" i="14" l="1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2" i="14"/>
  <c r="E43" i="20"/>
  <c r="C61" i="23"/>
  <c r="H61" i="23" s="1"/>
  <c r="C59" i="23"/>
  <c r="H59" i="23" s="1"/>
  <c r="D54" i="23"/>
  <c r="D45" i="23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R6" i="25"/>
  <c r="D39" i="14"/>
  <c r="E39" i="14" s="1"/>
  <c r="J39" i="25" s="1"/>
  <c r="F7" i="22"/>
  <c r="D10" i="23"/>
  <c r="E10" i="23" s="1"/>
  <c r="D42" i="23"/>
  <c r="E42" i="23" s="1"/>
  <c r="D7" i="23"/>
  <c r="D9" i="25"/>
  <c r="F65" i="23"/>
  <c r="D13" i="23"/>
  <c r="F34" i="20"/>
  <c r="F8" i="23"/>
  <c r="E33" i="20"/>
  <c r="F51" i="23"/>
  <c r="F32" i="20"/>
  <c r="F30" i="20"/>
  <c r="F29" i="20"/>
  <c r="D52" i="23"/>
  <c r="E52" i="23" s="1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E71" i="23"/>
  <c r="E21" i="20"/>
  <c r="F27" i="23"/>
  <c r="E29" i="23"/>
  <c r="E62" i="23"/>
  <c r="D7" i="20"/>
  <c r="E30" i="23"/>
  <c r="F28" i="23"/>
  <c r="E36" i="23"/>
  <c r="F35" i="23"/>
  <c r="F52" i="23"/>
  <c r="F42" i="23"/>
  <c r="E34" i="23"/>
  <c r="E30" i="20"/>
  <c r="E20" i="20"/>
  <c r="F16" i="20"/>
  <c r="E28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F37" i="23" l="1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6" i="14"/>
  <c r="E36" i="14" s="1"/>
  <c r="J36" i="25" s="1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49" i="14"/>
  <c r="J49" i="25" s="1"/>
  <c r="L36" i="25"/>
  <c r="S6" i="25"/>
  <c r="G36" i="25"/>
  <c r="I36" i="25"/>
  <c r="N36" i="25"/>
  <c r="R36" i="25"/>
  <c r="T36" i="25"/>
  <c r="D25" i="23"/>
  <c r="E58" i="20"/>
  <c r="D55" i="25"/>
  <c r="F49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E7" i="20"/>
  <c r="D70" i="23"/>
  <c r="E70" i="23" s="1"/>
  <c r="E76" i="23"/>
  <c r="F40" i="20"/>
  <c r="E40" i="20"/>
  <c r="F72" i="23"/>
  <c r="F26" i="23" l="1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E37" i="20"/>
  <c r="F37" i="20"/>
  <c r="C96" i="23"/>
  <c r="H96" i="23" s="1"/>
  <c r="F70" i="23"/>
  <c r="E60" i="23"/>
  <c r="F60" i="23"/>
  <c r="F24" i="23" l="1"/>
  <c r="D96" i="23"/>
  <c r="F96" i="23" s="1"/>
  <c r="F19" i="23"/>
  <c r="E19" i="23"/>
  <c r="C88" i="23"/>
  <c r="H88" i="23" s="1"/>
  <c r="E79" i="23"/>
  <c r="F79" i="23"/>
  <c r="D88" i="23"/>
  <c r="F56" i="23"/>
  <c r="E56" i="23"/>
  <c r="E57" i="23"/>
  <c r="F57" i="23"/>
  <c r="E96" i="23" l="1"/>
  <c r="F88" i="23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<sst xmlns="http://schemas.openxmlformats.org/spreadsheetml/2006/main" count="706" uniqueCount="240">
  <si>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</si>
  <si>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</si>
  <si>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</si>
  <si>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</si>
  <si>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</si>
  <si>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</si>
  <si>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</si>
  <si>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</si>
  <si>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</si>
  <si>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</si>
  <si>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</si>
  <si>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</si>
  <si>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</si>
  <si>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</si>
  <si>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</si>
  <si>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</si>
  <si>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</si>
  <si>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</si>
  <si>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</si>
  <si>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</si>
  <si>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</si>
  <si>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</si>
  <si>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</si>
  <si>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</si>
  <si>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</si>
  <si>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</si>
  <si>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</si>
  <si>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</si>
  <si>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</si>
  <si>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</si>
  <si>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</si>
  <si>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</si>
  <si>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</si>
  <si>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</si>
  <si>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</si>
  <si>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</si>
  <si>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</si>
  <si>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</si>
  <si>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</si>
  <si>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</si>
  <si>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</si>
  <si>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</si>
  <si>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</si>
  <si>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</si>
  <si>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</si>
  <si>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</si>
  <si>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</si>
  <si>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</si>
  <si>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</si>
  <si>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</si>
  <si>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</si>
  <si>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</si>
  <si>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</si>
  <si>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</si>
  <si>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</si>
  <si>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</si>
  <si>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</si>
  <si>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</si>
  <si>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</si>
  <si>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</si>
  <si>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</si>
  <si>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</si>
  <si>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</si>
  <si>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</si>
  <si>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</si>
  <si>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</si>
  <si>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</si>
  <si>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</si>
  <si>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</si>
  <si>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</si>
  <si>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</si>
  <si>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</si>
  <si>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</si>
  <si>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</si>
  <si>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</si>
  <si>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</si>
  <si>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</si>
  <si>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</si>
  <si>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</si>
  <si>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</si>
  <si>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</si>
  <si>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</si>
  <si>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</si>
  <si>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</si>
  <si>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</si>
  <si>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</si>
  <si>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</si>
  <si>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</si>
  <si>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</si>
  <si>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</si>
  <si>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</si>
  <si>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</si>
  <si>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</si>
  <si>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</si>
  <si>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</si>
  <si>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</si>
  <si>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</si>
  <si>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</si>
  <si>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</si>
  <si>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</si>
  <si>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</si>
  <si>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</si>
  <si>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</si>
  <si>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</si>
  <si>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</si>
  <si>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</si>
  <si>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</si>
  <si>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</si>
  <si>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</si>
  <si>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</si>
  <si>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</si>
  <si>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</si>
  <si>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</si>
  <si>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</si>
  <si>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</si>
  <si>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</si>
  <si>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</si>
  <si>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</si>
  <si>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</si>
  <si>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</si>
  <si>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</si>
  <si>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</si>
  <si>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</si>
  <si>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</si>
  <si>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</si>
  <si>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</si>
  <si>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</si>
  <si>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</si>
  <si>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</si>
  <si>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</si>
  <si>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</si>
  <si>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</si>
  <si>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</si>
  <si>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</si>
  <si>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</si>
  <si>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</si>
  <si>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</si>
  <si>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</si>
  <si>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</si>
  <si>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</si>
  <si>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</si>
  <si>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</si>
  <si>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</si>
  <si>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</si>
  <si>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</si>
  <si>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</si>
  <si>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</si>
  <si>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</si>
  <si>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</si>
  <si>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</si>
  <si>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</si>
  <si>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</si>
  <si>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</si>
  <si>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</si>
  <si>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</si>
  <si>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</si>
  <si>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</si>
  <si>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</si>
  <si>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</si>
  <si>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</si>
  <si>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</si>
  <si>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</si>
  <si>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</si>
  <si>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</si>
  <si>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</si>
  <si>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</si>
  <si>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</si>
  <si>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</si>
  <si>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</si>
  <si>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</si>
  <si>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</si>
  <si>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</si>
  <si>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</si>
  <si>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</si>
  <si>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</si>
  <si>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</si>
  <si>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</si>
  <si>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</si>
  <si>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</si>
  <si>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</si>
  <si>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</si>
  <si>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</si>
  <si>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</si>
  <si>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</si>
  <si>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</si>
  <si>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</si>
  <si>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</si>
  <si>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</si>
  <si>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</si>
  <si>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</si>
  <si>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</si>
  <si>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</si>
  <si>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</si>
  <si>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</si>
  <si>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</si>
  <si>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</si>
  <si>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</si>
  <si>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</si>
  <si>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</si>
  <si>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</si>
  <si>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</si>
  <si>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</si>
  <si>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</si>
  <si>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</si>
  <si>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</si>
  <si>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</si>
  <si>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</si>
  <si>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</si>
  <si>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</si>
  <si>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</si>
  <si>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</si>
  <si>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</si>
  <si>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</si>
  <si>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</si>
  <si>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</si>
  <si>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</si>
  <si>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</si>
  <si>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</si>
  <si>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</si>
  <si>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</si>
  <si>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</si>
  <si>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</si>
  <si>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</si>
  <si>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</si>
  <si>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</si>
  <si>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</si>
  <si>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</si>
  <si>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</si>
  <si>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</si>
  <si>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</si>
  <si>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</si>
  <si>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</si>
  <si>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</si>
  <si>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</si>
  <si>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</si>
  <si>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</si>
  <si>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</si>
  <si>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</si>
  <si>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2015 rok</t>
  </si>
  <si>
    <t>Plan finansowy Małopolskiego Oddziału Wojewódzkiego Narodowego Funduszu Zdrowia  na 2015 rok                                                                                                                                                  - przesunięcia Dyrektora Małopolskiego OW NFZ z dnia 03.10.2014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</si>
</sst>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2"/>
  <sheetViews>
    <sheetView showGridLines="0" tabSelected="1" view="pageBreakPreview" zoomScale="55" zoomScaleNormal="70" zoomScaleSheetLayoutView="55" workbookViewId="0">
      <selection activeCell="B17" sqref="B17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239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5478279</v>
      </c>
      <c r="D6" s="13">
        <f>D7+D8+D9+D14+D15+D16+D17+D18+D19+D20+D21+D22+D23+D24+D28+D29+D31+D32</f>
        <v>5478279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676864</v>
      </c>
      <c r="D7" s="86">
        <f>C7</f>
        <v>676864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487311</v>
      </c>
      <c r="D8" s="86">
        <f t="shared" ref="D8:D34" si="2">C8</f>
        <v>487311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2658282</v>
      </c>
      <c r="D9" s="86">
        <f t="shared" si="2"/>
        <v>2658282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281494</v>
      </c>
      <c r="D10" s="86">
        <f t="shared" si="2"/>
        <v>281494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253845</v>
      </c>
      <c r="D11" s="86">
        <f t="shared" ref="D11:D13" si="3">C11</f>
        <v>253845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124945</v>
      </c>
      <c r="D12" s="86">
        <f t="shared" si="3"/>
        <v>124945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64401</v>
      </c>
      <c r="D13" s="86">
        <f t="shared" si="3"/>
        <v>64401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170480</v>
      </c>
      <c r="D14" s="86">
        <f t="shared" si="2"/>
        <v>170480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185336</v>
      </c>
      <c r="D15" s="86">
        <f t="shared" si="2"/>
        <v>185336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117226</v>
      </c>
      <c r="D16" s="86">
        <f t="shared" si="2"/>
        <v>117226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36529</v>
      </c>
      <c r="D17" s="86">
        <f t="shared" si="2"/>
        <v>36529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184773</v>
      </c>
      <c r="D18" s="86">
        <f t="shared" si="2"/>
        <v>184773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50000</v>
      </c>
      <c r="D19" s="86">
        <f t="shared" si="2"/>
        <v>50000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13230</v>
      </c>
      <c r="D21" s="86">
        <f t="shared" si="2"/>
        <v>13230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155372</v>
      </c>
      <c r="D22" s="86">
        <f t="shared" si="2"/>
        <v>155372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74000</v>
      </c>
      <c r="D23" s="86">
        <f t="shared" si="2"/>
        <v>74000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646312</v>
      </c>
      <c r="D24" s="86">
        <f t="shared" si="2"/>
        <v>646312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642312</v>
      </c>
      <c r="D25" s="86">
        <f>C25</f>
        <v>642312</v>
      </c>
      <c r="E25" s="100" t="str">
        <f t="shared" si="0"/>
        <v>-</v>
      </c>
      <c r="F25" s="95">
        <f>IF(C26=0,"-",D25/C26)</f>
        <v>214.10400000000001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20863</v>
      </c>
      <c r="D32" s="86">
        <f t="shared" si="2"/>
        <v>20863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141204</v>
      </c>
      <c r="D34" s="89">
        <f t="shared" si="2"/>
        <v>141204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40427</v>
      </c>
      <c r="D36" s="26">
        <f>D37+D38+D39+D47+D49+D55+D56+D54</f>
        <v>40427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1699</v>
      </c>
      <c r="D37" s="90">
        <f>C37</f>
        <v>1699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5578</v>
      </c>
      <c r="D38" s="90">
        <f>C38</f>
        <v>5578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281</v>
      </c>
      <c r="D39" s="90">
        <f>D40+D42+D43+D44+D45+D46</f>
        <v>281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24</v>
      </c>
      <c r="D40" s="79">
        <f>C40</f>
        <v>24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24</v>
      </c>
      <c r="D41" s="79">
        <f t="shared" ref="D41:D62" si="14"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52</v>
      </c>
      <c r="D42" s="79">
        <f t="shared" si="14"/>
        <v>52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150</v>
      </c>
      <c r="D45" s="90">
        <f t="shared" si="14"/>
        <v>150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55</v>
      </c>
      <c r="D46" s="79">
        <f t="shared" si="14"/>
        <v>55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22235</v>
      </c>
      <c r="D47" s="90">
        <f t="shared" si="14"/>
        <v>22235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4934</v>
      </c>
      <c r="D49" s="90">
        <f>D50+D51+D52+D53</f>
        <v>4934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3822</v>
      </c>
      <c r="D50" s="90">
        <f t="shared" si="14"/>
        <v>3822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545</v>
      </c>
      <c r="D51" s="90">
        <f t="shared" si="14"/>
        <v>545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567</v>
      </c>
      <c r="D53" s="90">
        <f t="shared" si="14"/>
        <v>567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5400</v>
      </c>
      <c r="D55" s="79">
        <f t="shared" si="14"/>
        <v>5400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300</v>
      </c>
      <c r="D56" s="90">
        <f t="shared" si="14"/>
        <v>300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18760</v>
      </c>
      <c r="D57" s="88">
        <f>D58+D59+D60+D61</f>
        <v>18760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0</v>
      </c>
      <c r="D58" s="79">
        <f t="shared" si="14"/>
        <v>0</v>
      </c>
      <c r="E58" s="79" t="str">
        <f t="shared" si="0"/>
        <v>-</v>
      </c>
      <c r="F58" s="95" t="str">
        <f t="shared" si="1"/>
        <v>-</v>
      </c>
    </row>
    <row r="59" spans="1:6" ht="31.5" customHeight="1" x14ac:dyDescent="0.2">
      <c r="A59" s="33" t="s">
        <v>31</v>
      </c>
      <c r="B59" s="42" t="s">
        <v>59</v>
      </c>
      <c r="C59" s="79">
        <v>16095</v>
      </c>
      <c r="D59" s="79">
        <f t="shared" si="14"/>
        <v>16095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2014-10-03T10:54:32Z</cp:lastPrinted>
  <dcterms:created xsi:type="dcterms:W3CDTF">2005-07-21T09:51:05Z</dcterms:created>
  <dcterms:modified xsi:type="dcterms:W3CDTF">2014-10-07T08:12:39Z</dcterms:modified>
</cp:coreProperties>
</file>