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H55" i="23" l="1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6" i="14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58" i="20"/>
  <c r="H58" i="20" s="1"/>
  <c r="C77" i="23"/>
  <c r="H77" i="23" s="1"/>
  <c r="C76" i="23"/>
  <c r="H76" i="23" s="1"/>
  <c r="C75" i="23"/>
  <c r="H75" i="23" s="1"/>
  <c r="C74" i="23"/>
  <c r="H74" i="23" s="1"/>
  <c r="C73" i="23"/>
  <c r="H73" i="23" s="1"/>
  <c r="C71" i="23"/>
  <c r="H71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4" i="23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E9" i="20"/>
  <c r="D43" i="23"/>
  <c r="F43" i="23" s="1"/>
  <c r="E24" i="20"/>
  <c r="F26" i="20"/>
  <c r="F20" i="20"/>
  <c r="F61" i="20"/>
  <c r="F55" i="20"/>
  <c r="F45" i="20"/>
  <c r="E52" i="20" l="1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<sst xmlns="http://schemas.openxmlformats.org/spreadsheetml/2006/main" count="706" uniqueCount="240">
  <si>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</si>
  <si>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</si>
  <si>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</si>
  <si>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</si>
  <si>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</si>
  <si>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</si>
  <si>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</si>
  <si>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</si>
  <si>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</si>
  <si>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</si>
  <si>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</si>
  <si>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</si>
  <si>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</si>
  <si>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</si>
  <si>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</si>
  <si>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</si>
  <si>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</si>
  <si>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</si>
  <si>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</si>
  <si>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</si>
  <si>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</si>
  <si>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</si>
  <si>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</si>
  <si>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</si>
  <si>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</si>
  <si>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</si>
  <si>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</si>
  <si>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</si>
  <si>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</si>
  <si>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</si>
  <si>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</si>
  <si>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</si>
  <si>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</si>
  <si>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</si>
  <si>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</si>
  <si>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</si>
  <si>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</si>
  <si>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</si>
  <si>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</si>
  <si>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</si>
  <si>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</si>
  <si>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</si>
  <si>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</si>
  <si>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</si>
  <si>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</si>
  <si>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</si>
  <si>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</si>
  <si>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</si>
  <si>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</si>
  <si>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</si>
  <si>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</si>
  <si>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</si>
  <si>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</si>
  <si>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</si>
  <si>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</si>
  <si>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</si>
  <si>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</si>
  <si>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</si>
  <si>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</si>
  <si>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</si>
  <si>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</si>
  <si>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</si>
  <si>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</si>
  <si>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</si>
  <si>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</si>
  <si>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</si>
  <si>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</si>
  <si>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</si>
  <si>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</si>
  <si>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</si>
  <si>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</si>
  <si>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</si>
  <si>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</si>
  <si>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</si>
  <si>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</si>
  <si>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</si>
  <si>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</si>
  <si>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</si>
  <si>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</si>
  <si>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</si>
  <si>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</si>
  <si>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</si>
  <si>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</si>
  <si>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</si>
  <si>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</si>
  <si>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</si>
  <si>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</si>
  <si>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</si>
  <si>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</si>
  <si>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</si>
  <si>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</si>
  <si>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</si>
  <si>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</si>
  <si>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</si>
  <si>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</si>
  <si>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</si>
  <si>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</si>
  <si>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</si>
  <si>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</si>
  <si>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</si>
  <si>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</si>
  <si>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</si>
  <si>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</si>
  <si>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</si>
  <si>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</si>
  <si>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</si>
  <si>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</si>
  <si>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</si>
  <si>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</si>
  <si>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</si>
  <si>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</si>
  <si>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</si>
  <si>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</si>
  <si>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</si>
  <si>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</si>
  <si>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</si>
  <si>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</si>
  <si>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</si>
  <si>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</si>
  <si>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</si>
  <si>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</si>
  <si>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</si>
  <si>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</si>
  <si>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</si>
  <si>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</si>
  <si>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</si>
  <si>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</si>
  <si>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</si>
  <si>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</si>
  <si>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</si>
  <si>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</si>
  <si>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</si>
  <si>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</si>
  <si>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</si>
  <si>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</si>
  <si>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</si>
  <si>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</si>
  <si>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</si>
  <si>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</si>
  <si>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</si>
  <si>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</si>
  <si>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</si>
  <si>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</si>
  <si>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</si>
  <si>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</si>
  <si>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</si>
  <si>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</si>
  <si>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</si>
  <si>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</si>
  <si>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</si>
  <si>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</si>
  <si>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</si>
  <si>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</si>
  <si>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</si>
  <si>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</si>
  <si>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</si>
  <si>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</si>
  <si>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</si>
  <si>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</si>
  <si>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</si>
  <si>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</si>
  <si>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</si>
  <si>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</si>
  <si>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</si>
  <si>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</si>
  <si>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</si>
  <si>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</si>
  <si>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</si>
  <si>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</si>
  <si>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</si>
  <si>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</si>
  <si>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</si>
  <si>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</si>
  <si>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</si>
  <si>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</si>
  <si>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</si>
  <si>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</si>
  <si>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</si>
  <si>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</si>
  <si>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</si>
  <si>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</si>
  <si>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</si>
  <si>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</si>
  <si>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</si>
  <si>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</si>
  <si>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</si>
  <si>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</si>
  <si>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</si>
  <si>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</si>
  <si>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</si>
  <si>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</si>
  <si>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</si>
  <si>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</si>
  <si>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</si>
  <si>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</si>
  <si>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</si>
  <si>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</si>
  <si>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</si>
  <si>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</si>
  <si>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</si>
  <si>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</si>
  <si>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</si>
  <si>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</si>
  <si>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</si>
  <si>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</si>
  <si>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</si>
  <si>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</si>
  <si>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</si>
  <si>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</si>
  <si>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</si>
  <si>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</si>
  <si>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</si>
  <si>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</si>
  <si>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</si>
  <si>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</si>
  <si>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</si>
  <si>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</si>
  <si>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</si>
  <si>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</si>
  <si>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</si>
  <si>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</si>
  <si>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</si>
  <si>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</si>
  <si>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</si>
  <si>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</si>
  <si>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</si>
  <si>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</si>
  <si>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</si>
  <si>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</si>
  <si>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</si>
  <si>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</si>
  <si>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</si>
  <si>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</si>
  <si>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</si>
  <si>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</si>
  <si>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</si>
  <si>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</si>
  <si>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</si>
  <si>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 xml:space="preserve">Plan finansowy Małopolskiego Oddziału Wojewódzkiego Narodowego Funduszu Zdrowia  na 2014 rok                                                                                                                                                  14.08.2013 r. </t>
  </si>
  <si>
    <t>Plan na
2014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</si>
</sst>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C62" sqref="C62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238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239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5301676</v>
      </c>
      <c r="D6" s="13">
        <f>D7+D8+D9+D14+D15+D16+D17+D18+D19+D20+D21+D22+D23+D24+D28+D29+D31+D32</f>
        <v>5301676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656480</v>
      </c>
      <c r="D7" s="86">
        <f>C7</f>
        <v>656480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449336</v>
      </c>
      <c r="D8" s="86">
        <f t="shared" ref="D8:D34" si="2">C8</f>
        <v>449336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2334356</v>
      </c>
      <c r="D9" s="86">
        <f t="shared" si="2"/>
        <v>2334356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227273</v>
      </c>
      <c r="D10" s="86">
        <f t="shared" si="2"/>
        <v>227273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206737</v>
      </c>
      <c r="D11" s="86">
        <f t="shared" ref="D11:D13" si="3">C11</f>
        <v>206737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98637</v>
      </c>
      <c r="D12" s="86">
        <f t="shared" si="3"/>
        <v>98637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55974</v>
      </c>
      <c r="D13" s="86">
        <f t="shared" si="3"/>
        <v>55974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149189</v>
      </c>
      <c r="D14" s="86">
        <f t="shared" si="2"/>
        <v>149189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170239</v>
      </c>
      <c r="D15" s="86">
        <f t="shared" si="2"/>
        <v>170239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111175</v>
      </c>
      <c r="D16" s="86">
        <f t="shared" si="2"/>
        <v>111175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32607</v>
      </c>
      <c r="D17" s="86">
        <f t="shared" si="2"/>
        <v>32607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179981</v>
      </c>
      <c r="D18" s="86">
        <f t="shared" si="2"/>
        <v>179981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11469</v>
      </c>
      <c r="D21" s="86">
        <f t="shared" si="2"/>
        <v>11469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134850</v>
      </c>
      <c r="D22" s="86">
        <f t="shared" si="2"/>
        <v>134850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59000</v>
      </c>
      <c r="D23" s="86">
        <f t="shared" si="2"/>
        <v>59000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686621</v>
      </c>
      <c r="D24" s="86">
        <f t="shared" si="2"/>
        <v>686621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682621</v>
      </c>
      <c r="D25" s="86">
        <f>C25</f>
        <v>682621</v>
      </c>
      <c r="E25" s="100" t="str">
        <f t="shared" si="0"/>
        <v>-</v>
      </c>
      <c r="F25" s="95">
        <f>IF(C26=0,"-",D25/C26)</f>
        <v>227.5403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275172</v>
      </c>
      <c r="D31" s="86">
        <f t="shared" si="2"/>
        <v>275172</v>
      </c>
      <c r="E31" s="100" t="str">
        <f t="shared" si="0"/>
        <v>-</v>
      </c>
      <c r="F31" s="95">
        <f t="shared" si="1"/>
        <v>1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138356</v>
      </c>
      <c r="D34" s="89">
        <f t="shared" si="2"/>
        <v>138356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949332</v>
      </c>
      <c r="D35" s="89">
        <f>D11+D13+D24+D30</f>
        <v>949332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39120</v>
      </c>
      <c r="D36" s="26">
        <f>D37+D38+D39+D47+D49+D55+D56+D54</f>
        <v>39120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4681</v>
      </c>
      <c r="D38" s="90">
        <f>C38</f>
        <v>4681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254</v>
      </c>
      <c r="D39" s="90">
        <f>D40+D42+D43+D44+D45+D46</f>
        <v>254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23</v>
      </c>
      <c r="D40" s="79">
        <f>C40</f>
        <v>23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23</v>
      </c>
      <c r="D41" s="79">
        <f t="shared" ref="D41:D62" si="14">C41</f>
        <v>23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176</v>
      </c>
      <c r="D45" s="90">
        <f t="shared" si="14"/>
        <v>176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21898</v>
      </c>
      <c r="D47" s="90">
        <f t="shared" si="14"/>
        <v>21898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4861</v>
      </c>
      <c r="D49" s="90">
        <f>D50+D51+D52+D53</f>
        <v>4861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3764</v>
      </c>
      <c r="D50" s="90">
        <f t="shared" si="14"/>
        <v>3764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537</v>
      </c>
      <c r="D51" s="90">
        <f t="shared" si="14"/>
        <v>537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560</v>
      </c>
      <c r="D53" s="90">
        <f t="shared" si="14"/>
        <v>560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5400</v>
      </c>
      <c r="D55" s="79">
        <f t="shared" si="14"/>
        <v>5400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327</v>
      </c>
      <c r="D56" s="90">
        <f t="shared" si="14"/>
        <v>327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20960</v>
      </c>
      <c r="D57" s="88">
        <f>D58+D59+D60+D61</f>
        <v>20960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2012-08-28T11:28:53Z</cp:lastPrinted>
  <dcterms:created xsi:type="dcterms:W3CDTF">2005-07-21T09:51:05Z</dcterms:created>
  <dcterms:modified xsi:type="dcterms:W3CDTF">2013-09-03T11:52:35Z</dcterms:modified>
</cp:coreProperties>
</file>