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F55" i="23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H55" i="23" l="1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58" i="20"/>
  <c r="H58" i="20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E11" i="20"/>
  <c r="F18" i="20"/>
  <c r="D41" i="23"/>
  <c r="F22" i="20"/>
  <c r="E22" i="20"/>
  <c r="D45" i="23"/>
  <c r="E26" i="20"/>
  <c r="E9" i="20"/>
  <c r="E16" i="20"/>
  <c r="D43" i="23"/>
  <c r="F43" i="23" s="1"/>
  <c r="E24" i="20"/>
  <c r="F26" i="20"/>
  <c r="F20" i="20"/>
  <c r="F61" i="20"/>
  <c r="F55" i="20"/>
  <c r="F45" i="20"/>
  <c r="F42" i="14" l="1"/>
  <c r="D54" i="23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F30" i="23"/>
  <c r="F29" i="23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<sst xmlns="http://schemas.openxmlformats.org/spreadsheetml/2006/main" count="706" uniqueCount="240">
  <si>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</si>
  <si>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</si>
  <si>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</si>
  <si>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</si>
  <si>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</si>
  <si>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</si>
  <si>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</si>
  <si>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</si>
  <si>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</si>
  <si>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</si>
  <si>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</si>
  <si>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</si>
  <si>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</si>
  <si>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</si>
  <si>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</si>
  <si>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</si>
  <si>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</si>
  <si>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</si>
  <si>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</si>
  <si>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</si>
  <si>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</si>
  <si>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</si>
  <si>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</si>
  <si>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</si>
  <si>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</si>
  <si>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</si>
  <si>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</si>
  <si>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</si>
  <si>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</si>
  <si>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</si>
  <si>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</si>
  <si>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</si>
  <si>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</si>
  <si>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</si>
  <si>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</si>
  <si>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</si>
  <si>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</si>
  <si>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</si>
  <si>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</si>
  <si>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</si>
  <si>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</si>
  <si>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</si>
  <si>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</si>
  <si>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</si>
  <si>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</si>
  <si>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</si>
  <si>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</si>
  <si>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</si>
  <si>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</si>
  <si>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</si>
  <si>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</si>
  <si>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</si>
  <si>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</si>
  <si>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</si>
  <si>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</si>
  <si>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</si>
  <si>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</si>
  <si>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</si>
  <si>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</si>
  <si>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</si>
  <si>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</si>
  <si>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</si>
  <si>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</si>
  <si>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</si>
  <si>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</si>
  <si>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</si>
  <si>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</si>
  <si>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</si>
  <si>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</si>
  <si>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</si>
  <si>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</si>
  <si>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</si>
  <si>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</si>
  <si>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</si>
  <si>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</si>
  <si>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</si>
  <si>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</si>
  <si>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</si>
  <si>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</si>
  <si>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</si>
  <si>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</si>
  <si>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</si>
  <si>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</si>
  <si>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</si>
  <si>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</si>
  <si>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</si>
  <si>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</si>
  <si>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</si>
  <si>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</si>
  <si>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</si>
  <si>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</si>
  <si>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</si>
  <si>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</si>
  <si>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</si>
  <si>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</si>
  <si>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</si>
  <si>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</si>
  <si>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</si>
  <si>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</si>
  <si>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</si>
  <si>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</si>
  <si>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</si>
  <si>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</si>
  <si>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</si>
  <si>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</si>
  <si>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</si>
  <si>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</si>
  <si>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</si>
  <si>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</si>
  <si>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</si>
  <si>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</si>
  <si>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</si>
  <si>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</si>
  <si>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</si>
  <si>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</si>
  <si>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</si>
  <si>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</si>
  <si>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</si>
  <si>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</si>
  <si>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</si>
  <si>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</si>
  <si>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</si>
  <si>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</si>
  <si>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</si>
  <si>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</si>
  <si>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</si>
  <si>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</si>
  <si>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</si>
  <si>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</si>
  <si>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</si>
  <si>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</si>
  <si>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</si>
  <si>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</si>
  <si>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</si>
  <si>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</si>
  <si>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</si>
  <si>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</si>
  <si>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</si>
  <si>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</si>
  <si>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</si>
  <si>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</si>
  <si>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</si>
  <si>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</si>
  <si>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</si>
  <si>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</si>
  <si>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</si>
  <si>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</si>
  <si>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</si>
  <si>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</si>
  <si>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</si>
  <si>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</si>
  <si>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</si>
  <si>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</si>
  <si>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</si>
  <si>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</si>
  <si>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</si>
  <si>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</si>
  <si>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</si>
  <si>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</si>
  <si>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</si>
  <si>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</si>
  <si>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</si>
  <si>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</si>
  <si>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</si>
  <si>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</si>
  <si>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</si>
  <si>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</si>
  <si>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</si>
  <si>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</si>
  <si>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</si>
  <si>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</si>
  <si>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</si>
  <si>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</si>
  <si>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</si>
  <si>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</si>
  <si>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</si>
  <si>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</si>
  <si>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</si>
  <si>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</si>
  <si>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</si>
  <si>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</si>
  <si>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</si>
  <si>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</si>
  <si>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</si>
  <si>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</si>
  <si>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</si>
  <si>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</si>
  <si>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</si>
  <si>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</si>
  <si>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</si>
  <si>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</si>
  <si>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</si>
  <si>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</si>
  <si>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</si>
  <si>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</si>
  <si>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</si>
  <si>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</si>
  <si>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</si>
  <si>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</si>
  <si>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</si>
  <si>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</si>
  <si>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</si>
  <si>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</si>
  <si>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</si>
  <si>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</si>
  <si>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</si>
  <si>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</si>
  <si>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</si>
  <si>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</si>
  <si>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</si>
  <si>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</si>
  <si>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</si>
  <si>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</si>
  <si>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</si>
  <si>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</si>
  <si>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</si>
  <si>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</si>
  <si>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</si>
  <si>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</si>
  <si>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</si>
  <si>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</si>
  <si>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</si>
  <si>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</si>
  <si>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</si>
  <si>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</si>
  <si>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</si>
  <si>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</si>
  <si>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</si>
  <si>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</si>
  <si>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</si>
  <si>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</si>
  <si>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</si>
  <si>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</si>
  <si>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</si>
  <si>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</si>
  <si>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</si>
  <si>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</si>
  <si>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</si>
  <si>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2013 rok</t>
  </si>
  <si>
    <t xml:space="preserve">Plan finansowy Małopolskiego Oddziału Wojewódzkiego Narodowego Funduszu Zdrowia  na 2013 rok                                                                                                                                                  przesunięcia dokonane przez Dyrektora MOW NFZ w dniu  30.12.2013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</si>
</sst>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C7" sqref="C7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239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5355255</v>
      </c>
      <c r="D6" s="13">
        <f>D7+D8+D9+D14+D15+D16+D17+D18+D19+D20+D21+D22+D23+D24+D28+D29+D31+D32</f>
        <v>5355255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655600</v>
      </c>
      <c r="D7" s="86">
        <f>C7</f>
        <v>655600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464439</v>
      </c>
      <c r="D8" s="86">
        <f t="shared" ref="D8:D34" si="2">C8</f>
        <v>464439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2580410</v>
      </c>
      <c r="D9" s="86">
        <f t="shared" si="2"/>
        <v>2580410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221050</v>
      </c>
      <c r="D10" s="86">
        <f t="shared" si="2"/>
        <v>221050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203630</v>
      </c>
      <c r="D11" s="86">
        <f t="shared" ref="D11:D13" si="3">C11</f>
        <v>203630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95546</v>
      </c>
      <c r="D12" s="86">
        <f t="shared" si="3"/>
        <v>95546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47194</v>
      </c>
      <c r="D13" s="86">
        <f t="shared" si="3"/>
        <v>47194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164928</v>
      </c>
      <c r="D14" s="86">
        <f t="shared" si="2"/>
        <v>164928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181489</v>
      </c>
      <c r="D15" s="86">
        <f t="shared" si="2"/>
        <v>181489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113159</v>
      </c>
      <c r="D16" s="86">
        <f t="shared" si="2"/>
        <v>113159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32411</v>
      </c>
      <c r="D17" s="86">
        <f t="shared" si="2"/>
        <v>32411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181860</v>
      </c>
      <c r="D18" s="86">
        <f t="shared" si="2"/>
        <v>181860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49127</v>
      </c>
      <c r="D19" s="86">
        <f t="shared" si="2"/>
        <v>49127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11307</v>
      </c>
      <c r="D21" s="86">
        <f t="shared" si="2"/>
        <v>11307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142790</v>
      </c>
      <c r="D22" s="86">
        <f t="shared" si="2"/>
        <v>142790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62300</v>
      </c>
      <c r="D23" s="86">
        <f t="shared" si="2"/>
        <v>62300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713734</v>
      </c>
      <c r="D24" s="86">
        <f t="shared" si="2"/>
        <v>713734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709734</v>
      </c>
      <c r="D25" s="86">
        <f>C25</f>
        <v>709734</v>
      </c>
      <c r="E25" s="100" t="str">
        <f t="shared" si="0"/>
        <v>-</v>
      </c>
      <c r="F25" s="95">
        <f>IF(C26=0,"-",D25/C26)</f>
        <v>236.578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138400</v>
      </c>
      <c r="D34" s="89">
        <f t="shared" si="2"/>
        <v>138400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40214</v>
      </c>
      <c r="D36" s="26">
        <f>D37+D38+D39+D47+D49+D55+D56+D54</f>
        <v>40214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1546</v>
      </c>
      <c r="D37" s="90">
        <f>C37</f>
        <v>1546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4624</v>
      </c>
      <c r="D38" s="90">
        <f>C38</f>
        <v>4624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267</v>
      </c>
      <c r="D39" s="90">
        <f>D40+D42+D43+D44+D45+D46</f>
        <v>267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22</v>
      </c>
      <c r="D40" s="79">
        <f>C40</f>
        <v>22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22</v>
      </c>
      <c r="D41" s="79">
        <f t="shared" ref="D41:D62" si="14">C41</f>
        <v>22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35</v>
      </c>
      <c r="D42" s="79">
        <f t="shared" si="14"/>
        <v>35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160</v>
      </c>
      <c r="D45" s="90">
        <f t="shared" si="14"/>
        <v>160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50</v>
      </c>
      <c r="D46" s="79">
        <f t="shared" si="14"/>
        <v>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21677</v>
      </c>
      <c r="D47" s="90">
        <f t="shared" si="14"/>
        <v>21677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4806</v>
      </c>
      <c r="D49" s="90">
        <f>D50+D51+D52+D53</f>
        <v>4806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3727</v>
      </c>
      <c r="D50" s="90">
        <f t="shared" si="14"/>
        <v>3727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531</v>
      </c>
      <c r="D51" s="90">
        <f t="shared" si="14"/>
        <v>531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7000</v>
      </c>
      <c r="D55" s="79">
        <f t="shared" si="14"/>
        <v>7000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294</v>
      </c>
      <c r="D56" s="90">
        <f t="shared" si="14"/>
        <v>294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20970</v>
      </c>
      <c r="D57" s="88">
        <f>D58+D59+D60+D61</f>
        <v>20970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10</v>
      </c>
      <c r="D58" s="79">
        <f t="shared" si="14"/>
        <v>10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2014-01-08T08:29:54Z</cp:lastPrinted>
  <dcterms:created xsi:type="dcterms:W3CDTF">2005-07-21T09:51:05Z</dcterms:created>
  <dcterms:modified xsi:type="dcterms:W3CDTF">2014-01-13T11:30:56Z</dcterms:modified>
</cp:coreProperties>
</file>