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E24" i="14" l="1"/>
  <c r="J24" i="25" s="1"/>
  <c r="D25" i="20"/>
  <c r="C40" i="23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F40" i="23"/>
  <c r="E21" i="20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27" i="23" l="1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<sst xmlns="http://schemas.openxmlformats.org/spreadsheetml/2006/main" count="710" uniqueCount="249">
  <si>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</si>
  <si>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</si>
  <si>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</si>
  <si>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</si>
  <si>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</si>
  <si>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</si>
  <si>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</si>
  <si>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</si>
  <si>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</si>
  <si>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</si>
  <si>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</si>
  <si>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</si>
  <si>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</si>
  <si>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</si>
  <si>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</si>
  <si>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</si>
  <si>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</si>
  <si>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</si>
  <si>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</si>
  <si>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</si>
  <si>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</si>
  <si>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</si>
  <si>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</si>
  <si>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</si>
  <si>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</si>
  <si>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</si>
  <si>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</si>
  <si>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</si>
  <si>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</si>
  <si>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</si>
  <si>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</si>
  <si>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</si>
  <si>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</si>
  <si>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</si>
  <si>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</si>
  <si>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</si>
  <si>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</si>
  <si>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</si>
  <si>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</si>
  <si>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</si>
  <si>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</si>
  <si>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</si>
  <si>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</si>
  <si>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</si>
  <si>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</si>
  <si>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</si>
  <si>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</si>
  <si>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</si>
  <si>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</si>
  <si>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</si>
  <si>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</si>
  <si>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</si>
  <si>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</si>
  <si>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</si>
  <si>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</si>
  <si>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</si>
  <si>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</si>
  <si>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</si>
  <si>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</si>
  <si>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</si>
  <si>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</si>
  <si>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</si>
  <si>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</si>
  <si>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</si>
  <si>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</si>
  <si>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</si>
  <si>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</si>
  <si>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</si>
  <si>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</si>
  <si>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</si>
  <si>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</si>
  <si>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</si>
  <si>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</si>
  <si>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</si>
  <si>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</si>
  <si>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</si>
  <si>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</si>
  <si>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</si>
  <si>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</si>
  <si>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</si>
  <si>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</si>
  <si>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</si>
  <si>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</si>
  <si>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</si>
  <si>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</si>
  <si>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</si>
  <si>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</si>
  <si>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</si>
  <si>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</si>
  <si>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</si>
  <si>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</si>
  <si>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</si>
  <si>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</si>
  <si>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</si>
  <si>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</si>
  <si>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</si>
  <si>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</si>
  <si>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</si>
  <si>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</si>
  <si>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</si>
  <si>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</si>
  <si>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</si>
  <si>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</si>
  <si>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</si>
  <si>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</si>
  <si>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</si>
  <si>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</si>
  <si>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</si>
  <si>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</si>
  <si>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</si>
  <si>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</si>
  <si>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</si>
  <si>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</si>
  <si>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</si>
  <si>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</si>
  <si>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</si>
  <si>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</si>
  <si>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</si>
  <si>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</si>
  <si>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</si>
  <si>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</si>
  <si>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</si>
  <si>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</si>
  <si>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</si>
  <si>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</si>
  <si>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</si>
  <si>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</si>
  <si>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</si>
  <si>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</si>
  <si>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</si>
  <si>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</si>
  <si>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</si>
  <si>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</si>
  <si>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</si>
  <si>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</si>
  <si>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</si>
  <si>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</si>
  <si>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</si>
  <si>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</si>
  <si>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</si>
  <si>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</si>
  <si>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</si>
  <si>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</si>
  <si>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</si>
  <si>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</si>
  <si>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</si>
  <si>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</si>
  <si>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</si>
  <si>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</si>
  <si>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</si>
  <si>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</si>
  <si>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</si>
  <si>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</si>
  <si>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</si>
  <si>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</si>
  <si>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</si>
  <si>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</si>
  <si>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</si>
  <si>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</si>
  <si>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</si>
  <si>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</si>
  <si>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</si>
  <si>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</si>
  <si>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</si>
  <si>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</si>
  <si>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</si>
  <si>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</si>
  <si>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</si>
  <si>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</si>
  <si>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</si>
  <si>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</si>
  <si>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</si>
  <si>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</si>
  <si>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</si>
  <si>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</si>
  <si>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</si>
  <si>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</si>
  <si>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</si>
  <si>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</si>
  <si>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</si>
  <si>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</si>
  <si>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</si>
  <si>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</si>
  <si>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</si>
  <si>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</si>
  <si>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</si>
  <si>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</si>
  <si>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</si>
  <si>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</si>
  <si>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</si>
  <si>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</si>
  <si>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</si>
  <si>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</si>
  <si>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</si>
  <si>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</si>
  <si>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</si>
  <si>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</si>
  <si>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</si>
  <si>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</si>
  <si>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</si>
  <si>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</si>
  <si>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</si>
  <si>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</si>
  <si>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</si>
  <si>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</si>
  <si>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</si>
  <si>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</si>
  <si>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</si>
  <si>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</si>
  <si>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</si>
  <si>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</si>
  <si>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</si>
  <si>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</si>
  <si>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</si>
  <si>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</si>
  <si>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</si>
  <si>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</si>
  <si>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</si>
  <si>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</si>
  <si>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</si>
  <si>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</si>
  <si>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</si>
  <si>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</si>
  <si>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</si>
  <si>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</si>
  <si>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</si>
  <si>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</si>
  <si>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</si>
  <si>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</si>
  <si>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</si>
  <si>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</si>
  <si>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</si>
  <si>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</si>
  <si>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</si>
  <si>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</si>
  <si>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</si>
  <si>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</si>
  <si>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</si>
  <si>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</si>
  <si>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</si>
  <si>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</si>
  <si>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</si>
  <si>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</si>
  <si>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</si>
  <si>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</si>
  <si>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</si>
  <si>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</si>
  <si>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</si>
  <si>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Zarządzenie Prezesa NFZ nr 103/2016/DEF z  dnia 30.09.2016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</si>
</sst>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zoomScale="55" zoomScaleNormal="70" zoomScaleSheetLayoutView="55" workbookViewId="0">
      <selection activeCell="C40" sqref="C40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248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6013283</v>
      </c>
      <c r="D6" s="13">
        <f>D7+D8+D9+D14+D15+D16+D17+D18+D19+D20+D21+D22+D23+D24+D28+D29+D31+D32</f>
        <v>6013283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832002</v>
      </c>
      <c r="D7" s="86">
        <f>C7</f>
        <v>832002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504947</v>
      </c>
      <c r="D8" s="86">
        <f t="shared" ref="D8:D35" si="2">C8</f>
        <v>504947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2921515</v>
      </c>
      <c r="D9" s="86">
        <f t="shared" si="2"/>
        <v>2921515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300067</v>
      </c>
      <c r="D10" s="86">
        <f t="shared" si="2"/>
        <v>300067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270885</v>
      </c>
      <c r="D11" s="86">
        <f t="shared" ref="D11:D13" si="3">C11</f>
        <v>270885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134400</v>
      </c>
      <c r="D16" s="86">
        <f t="shared" si="2"/>
        <v>134400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682300</v>
      </c>
      <c r="D24" s="86">
        <f t="shared" si="2"/>
        <v>682300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678300</v>
      </c>
      <c r="D25" s="86">
        <f>C25</f>
        <v>678300</v>
      </c>
      <c r="E25" s="100" t="str">
        <f t="shared" si="0"/>
        <v>-</v>
      </c>
      <c r="F25" s="95">
        <f>IF(C26=0,"-",D25/C26)</f>
        <v>226.1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20484</v>
      </c>
      <c r="D29" s="86">
        <f t="shared" si="2"/>
        <v>20484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20484</v>
      </c>
      <c r="D30" s="86">
        <f t="shared" ref="D30" si="9">C30</f>
        <v>20484</v>
      </c>
      <c r="E30" s="100" t="str">
        <f t="shared" ref="E30" si="10">IF(C30=D30,"-",D30-C30)</f>
        <v>-</v>
      </c>
      <c r="F30" s="95">
        <f t="shared" ref="F30" si="11">IF(C30=0,"-",D30/C30)</f>
        <v>1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15011</v>
      </c>
      <c r="D32" s="86">
        <f t="shared" si="2"/>
        <v>15011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1032508</v>
      </c>
      <c r="D37" s="89">
        <f>D11+D13+D24+D30</f>
        <v>1032508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43671</v>
      </c>
      <c r="D38" s="26">
        <f>D39+D40+D41+D49+D51+D57+D58+D56</f>
        <v>43671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6900</v>
      </c>
      <c r="D57" s="79">
        <f t="shared" si="14"/>
        <v>6900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19360</v>
      </c>
      <c r="D59" s="88">
        <f>D60+D61+D62+D63</f>
        <v>19360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16095</v>
      </c>
      <c r="D61" s="79">
        <f t="shared" si="14"/>
        <v>16095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300</v>
      </c>
      <c r="D64" s="88">
        <f t="shared" si="14"/>
        <v>300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2016-10-03T09:48:28Z</cp:lastPrinted>
  <dcterms:created xsi:type="dcterms:W3CDTF">2005-07-21T09:51:05Z</dcterms:created>
  <dcterms:modified xsi:type="dcterms:W3CDTF">2016-10-06T07:52:35Z</dcterms:modified>
</cp:coreProperties>
</file>