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F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26" i="14" l="1"/>
  <c r="E26" i="14"/>
  <c r="J26" i="25" s="1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E14" i="20" l="1"/>
  <c r="F46" i="23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E18" i="14" s="1"/>
  <c r="J18" i="25" s="1"/>
  <c r="D19" i="14"/>
  <c r="D20" i="14"/>
  <c r="D21" i="20" s="1"/>
  <c r="D40" i="23" s="1"/>
  <c r="D21" i="14"/>
  <c r="D22" i="14"/>
  <c r="F22" i="14" s="1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9" i="20"/>
  <c r="D62" i="20"/>
  <c r="D60" i="20"/>
  <c r="F43" i="20"/>
  <c r="D34" i="20"/>
  <c r="E34" i="20" s="1"/>
  <c r="D38" i="20"/>
  <c r="E38" i="20" s="1"/>
  <c r="D51" i="20"/>
  <c r="D55" i="20"/>
  <c r="D63" i="20"/>
  <c r="D61" i="20"/>
  <c r="O55" i="25"/>
  <c r="C80" i="23"/>
  <c r="H80" i="23" s="1"/>
  <c r="C49" i="23"/>
  <c r="H49" i="23" s="1"/>
  <c r="C75" i="23"/>
  <c r="H75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D84" i="23"/>
  <c r="C84" i="23"/>
  <c r="H84" i="23" s="1"/>
  <c r="D20" i="23"/>
  <c r="E23" i="23"/>
  <c r="F53" i="20"/>
  <c r="H7" i="25"/>
  <c r="F7" i="25"/>
  <c r="M10" i="25"/>
  <c r="M8" i="25"/>
  <c r="L9" i="25"/>
  <c r="F24" i="14"/>
  <c r="E24" i="14"/>
  <c r="J24" i="25" s="1"/>
  <c r="E20" i="14"/>
  <c r="J20" i="25" s="1"/>
  <c r="I10" i="25"/>
  <c r="I8" i="25"/>
  <c r="H9" i="25"/>
  <c r="G10" i="25"/>
  <c r="G8" i="25"/>
  <c r="F9" i="25"/>
  <c r="D30" i="20"/>
  <c r="D49" i="23" s="1"/>
  <c r="D26" i="20"/>
  <c r="E26" i="20" s="1"/>
  <c r="D22" i="20"/>
  <c r="D41" i="23" s="1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F26" i="20"/>
  <c r="F61" i="20"/>
  <c r="F55" i="20"/>
  <c r="F45" i="20"/>
  <c r="D53" i="20" l="1"/>
  <c r="D52" i="20"/>
  <c r="D72" i="23" s="1"/>
  <c r="C74" i="23"/>
  <c r="H74" i="23" s="1"/>
  <c r="F54" i="20"/>
  <c r="D23" i="20"/>
  <c r="E22" i="14"/>
  <c r="J22" i="25" s="1"/>
  <c r="F20" i="14"/>
  <c r="D19" i="20"/>
  <c r="E16" i="14"/>
  <c r="J16" i="25" s="1"/>
  <c r="C87" i="23"/>
  <c r="H87" i="23" s="1"/>
  <c r="C81" i="23"/>
  <c r="H81" i="23" s="1"/>
  <c r="C42" i="23"/>
  <c r="H42" i="23" s="1"/>
  <c r="C40" i="23"/>
  <c r="H40" i="23" s="1"/>
  <c r="F20" i="20"/>
  <c r="F18" i="14"/>
  <c r="E14" i="14"/>
  <c r="J14" i="25" s="1"/>
  <c r="F9" i="20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E66" i="23"/>
  <c r="C60" i="23"/>
  <c r="H60" i="23" s="1"/>
  <c r="E59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E21" i="20"/>
  <c r="F27" i="23"/>
  <c r="F35" i="23"/>
  <c r="F52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D50" i="20" l="1"/>
  <c r="D37" i="20" s="1"/>
  <c r="E52" i="20"/>
  <c r="F28" i="23"/>
  <c r="F42" i="23"/>
  <c r="F40" i="23"/>
  <c r="E30" i="23"/>
  <c r="E29" i="23"/>
  <c r="E10" i="20"/>
  <c r="C79" i="23"/>
  <c r="H79" i="23" s="1"/>
  <c r="E52" i="23"/>
  <c r="E15" i="20"/>
  <c r="E72" i="23"/>
  <c r="C70" i="23"/>
  <c r="H70" i="23" s="1"/>
  <c r="F71" i="23"/>
  <c r="E71" i="23"/>
  <c r="E8" i="20"/>
  <c r="D7" i="20"/>
  <c r="E7" i="20" s="1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9" i="23"/>
  <c r="F59" i="23"/>
  <c r="E75" i="23"/>
  <c r="F75" i="23"/>
  <c r="E61" i="23"/>
  <c r="F63" i="23"/>
  <c r="F77" i="23"/>
  <c r="F74" i="23"/>
  <c r="D70" i="23"/>
  <c r="E76" i="23"/>
  <c r="F40" i="20"/>
  <c r="E40" i="20"/>
  <c r="F72" i="23"/>
  <c r="E50" i="20" l="1"/>
  <c r="E70" i="23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E56" i="23" l="1"/>
  <c r="F56" i="23"/>
  <c r="C88" i="23"/>
  <c r="H88" i="23" s="1"/>
  <c r="F96" i="23"/>
  <c r="E96" i="23"/>
  <c r="D92" i="23"/>
  <c r="C92" i="23" l="1"/>
  <c r="H92" i="23" s="1"/>
  <c r="F88" i="23"/>
  <c r="E88" i="23"/>
  <c r="D94" i="23"/>
  <c r="F92" i="23" l="1"/>
  <c r="E92" i="23"/>
  <c r="C94" i="23"/>
  <c r="H94" i="23" s="1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<sst xmlns="http://schemas.openxmlformats.org/spreadsheetml/2006/main" count="708" uniqueCount="242">
  <si>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</si>
  <si>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</si>
  <si>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</si>
  <si>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</si>
  <si>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</si>
  <si>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</si>
  <si>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</si>
  <si>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</si>
  <si>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</si>
  <si>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</si>
  <si>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</si>
  <si>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</si>
  <si>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</si>
  <si>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</si>
  <si>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</si>
  <si>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</si>
  <si>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</si>
  <si>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</si>
  <si>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</si>
  <si>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</si>
  <si>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</si>
  <si>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</si>
  <si>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</si>
  <si>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</si>
  <si>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</si>
  <si>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</si>
  <si>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</si>
  <si>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</si>
  <si>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</si>
  <si>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</si>
  <si>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</si>
  <si>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</si>
  <si>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</si>
  <si>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</si>
  <si>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</si>
  <si>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</si>
  <si>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</si>
  <si>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</si>
  <si>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</si>
  <si>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</si>
  <si>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</si>
  <si>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</si>
  <si>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</si>
  <si>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</si>
  <si>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</si>
  <si>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</si>
  <si>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</si>
  <si>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</si>
  <si>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</si>
  <si>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</si>
  <si>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</si>
  <si>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</si>
  <si>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</si>
  <si>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</si>
  <si>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</si>
  <si>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</si>
  <si>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</si>
  <si>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</si>
  <si>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</si>
  <si>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</si>
  <si>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</si>
  <si>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</si>
  <si>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</si>
  <si>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</si>
  <si>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</si>
  <si>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</si>
  <si>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</si>
  <si>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</si>
  <si>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</si>
  <si>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</si>
  <si>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</si>
  <si>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</si>
  <si>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</si>
  <si>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</si>
  <si>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</si>
  <si>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</si>
  <si>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</si>
  <si>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</si>
  <si>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</si>
  <si>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</si>
  <si>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</si>
  <si>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</si>
  <si>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</si>
  <si>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</si>
  <si>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</si>
  <si>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</si>
  <si>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</si>
  <si>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</si>
  <si>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</si>
  <si>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</si>
  <si>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</si>
  <si>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</si>
  <si>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</si>
  <si>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</si>
  <si>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</si>
  <si>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</si>
  <si>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</si>
  <si>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</si>
  <si>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</si>
  <si>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</si>
  <si>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</si>
  <si>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</si>
  <si>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</si>
  <si>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</si>
  <si>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</si>
  <si>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</si>
  <si>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</si>
  <si>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</si>
  <si>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</si>
  <si>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</si>
  <si>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</si>
  <si>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</si>
  <si>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</si>
  <si>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</si>
  <si>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</si>
  <si>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</si>
  <si>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</si>
  <si>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</si>
  <si>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</si>
  <si>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</si>
  <si>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</si>
  <si>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</si>
  <si>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</si>
  <si>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</si>
  <si>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</si>
  <si>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</si>
  <si>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</si>
  <si>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</si>
  <si>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</si>
  <si>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</si>
  <si>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</si>
  <si>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</si>
  <si>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</si>
  <si>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</si>
  <si>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</si>
  <si>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</si>
  <si>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</si>
  <si>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</si>
  <si>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</si>
  <si>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</si>
  <si>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</si>
  <si>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</si>
  <si>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</si>
  <si>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</si>
  <si>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</si>
  <si>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</si>
  <si>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</si>
  <si>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</si>
  <si>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</si>
  <si>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</si>
  <si>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</si>
  <si>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</si>
  <si>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</si>
  <si>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</si>
  <si>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</si>
  <si>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</si>
  <si>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</si>
  <si>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</si>
  <si>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</si>
  <si>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</si>
  <si>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</si>
  <si>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</si>
  <si>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</si>
  <si>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</si>
  <si>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</si>
  <si>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</si>
  <si>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</si>
  <si>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</si>
  <si>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</si>
  <si>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</si>
  <si>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</si>
  <si>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</si>
  <si>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</si>
  <si>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</si>
  <si>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</si>
  <si>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</si>
  <si>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</si>
  <si>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</si>
  <si>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</si>
  <si>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</si>
  <si>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</si>
  <si>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</si>
  <si>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</si>
  <si>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</si>
  <si>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</si>
  <si>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</si>
  <si>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</si>
  <si>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</si>
  <si>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</si>
  <si>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</si>
  <si>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</si>
  <si>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</si>
  <si>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</si>
  <si>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</si>
  <si>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</si>
  <si>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</si>
  <si>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</si>
  <si>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</si>
  <si>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</si>
  <si>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</si>
  <si>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</si>
  <si>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</si>
  <si>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</si>
  <si>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</si>
  <si>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</si>
  <si>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</si>
  <si>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</si>
  <si>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</si>
  <si>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</si>
  <si>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</si>
  <si>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</si>
  <si>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</si>
  <si>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</si>
  <si>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</si>
  <si>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</si>
  <si>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</si>
  <si>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</si>
  <si>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</si>
  <si>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</si>
  <si>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</si>
  <si>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</si>
  <si>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</si>
  <si>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</si>
  <si>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</si>
  <si>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</si>
  <si>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</si>
  <si>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</si>
  <si>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</si>
  <si>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</si>
  <si>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</si>
  <si>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</si>
  <si>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</si>
  <si>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</si>
  <si>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</si>
  <si>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</si>
  <si>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</si>
  <si>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</si>
  <si>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</si>
  <si>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</si>
  <si>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B2.19</t>
  </si>
  <si>
    <t xml:space="preserve">rezerwa na koszty świadczeń opieki zdrowotnej udzielone w ramach transgranicznej opieki zdrowotnej </t>
  </si>
  <si>
    <t>Plan finansowy Małopolskiego Oddziału Wojewódzkiego Narodowego Funduszu Zdrowia  na 2015 rok                                                                                                                                                  przesunięcia dokonane przez Prezesa NFZ  w dniu 16.11.2015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</si>
</sst>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H63"/>
  <sheetViews>
    <sheetView showGridLines="0" tabSelected="1" view="pageBreakPreview" zoomScale="55" zoomScaleNormal="70" zoomScaleSheetLayoutView="55" workbookViewId="0">
      <selection activeCell="C14" sqref="C14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8" s="50" customFormat="1" ht="51" customHeight="1" x14ac:dyDescent="0.2">
      <c r="A1" s="147" t="s">
        <v>241</v>
      </c>
      <c r="B1" s="147"/>
      <c r="C1" s="147"/>
      <c r="D1" s="147"/>
      <c r="E1" s="147"/>
      <c r="F1" s="147"/>
    </row>
    <row r="2" spans="1:8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8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8" s="6" customFormat="1" ht="45" customHeight="1" x14ac:dyDescent="0.2">
      <c r="A4" s="145"/>
      <c r="B4" s="145"/>
      <c r="C4" s="142"/>
      <c r="D4" s="142"/>
      <c r="E4" s="138"/>
      <c r="F4" s="138"/>
    </row>
    <row r="5" spans="1:8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8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5713625</v>
      </c>
      <c r="D6" s="13">
        <f>D7+D8+D9+D14+D15+D16+D17+D18+D19+D20+D21+D22+D23+D24+D28+D29+D31+D32</f>
        <v>5713625</v>
      </c>
      <c r="E6" s="13" t="str">
        <f>IF(C6=D6,"-",D6-C6)</f>
        <v>-</v>
      </c>
      <c r="F6" s="94">
        <f>IF(C6=0,"-",D6/C6)</f>
        <v>1</v>
      </c>
    </row>
    <row r="7" spans="1:8" ht="31.5" customHeight="1" x14ac:dyDescent="0.2">
      <c r="A7" s="31" t="s">
        <v>1</v>
      </c>
      <c r="B7" s="81" t="s">
        <v>128</v>
      </c>
      <c r="C7" s="86">
        <v>774058</v>
      </c>
      <c r="D7" s="86">
        <f>C7</f>
        <v>774058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8" ht="31.5" customHeight="1" x14ac:dyDescent="0.2">
      <c r="A8" s="31" t="s">
        <v>2</v>
      </c>
      <c r="B8" s="81" t="s">
        <v>129</v>
      </c>
      <c r="C8" s="86">
        <v>489760</v>
      </c>
      <c r="D8" s="86">
        <f t="shared" ref="D8:D35" si="2">C8</f>
        <v>489760</v>
      </c>
      <c r="E8" s="100" t="str">
        <f t="shared" si="0"/>
        <v>-</v>
      </c>
      <c r="F8" s="95">
        <f t="shared" si="1"/>
        <v>1</v>
      </c>
    </row>
    <row r="9" spans="1:8" ht="31.5" customHeight="1" x14ac:dyDescent="0.2">
      <c r="A9" s="31" t="s">
        <v>3</v>
      </c>
      <c r="B9" s="81" t="s">
        <v>126</v>
      </c>
      <c r="C9" s="86">
        <v>2774440</v>
      </c>
      <c r="D9" s="86">
        <f t="shared" si="2"/>
        <v>2774440</v>
      </c>
      <c r="E9" s="100" t="str">
        <f t="shared" si="0"/>
        <v>-</v>
      </c>
      <c r="F9" s="95">
        <f t="shared" si="1"/>
        <v>1</v>
      </c>
    </row>
    <row r="10" spans="1:8" ht="31.5" customHeight="1" x14ac:dyDescent="0.2">
      <c r="A10" s="82" t="s">
        <v>60</v>
      </c>
      <c r="B10" s="121" t="s">
        <v>202</v>
      </c>
      <c r="C10" s="86">
        <v>259494</v>
      </c>
      <c r="D10" s="86">
        <f t="shared" si="2"/>
        <v>259494</v>
      </c>
      <c r="E10" s="100" t="str">
        <f t="shared" si="0"/>
        <v>-</v>
      </c>
      <c r="F10" s="95">
        <f t="shared" si="1"/>
        <v>1</v>
      </c>
      <c r="H10" s="91"/>
    </row>
    <row r="11" spans="1:8" ht="31.5" customHeight="1" x14ac:dyDescent="0.2">
      <c r="A11" s="82" t="s">
        <v>203</v>
      </c>
      <c r="B11" s="121" t="s">
        <v>206</v>
      </c>
      <c r="C11" s="86">
        <v>231845</v>
      </c>
      <c r="D11" s="86">
        <f t="shared" ref="D11:D13" si="3">C11</f>
        <v>231845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8" ht="31.5" customHeight="1" x14ac:dyDescent="0.2">
      <c r="A12" s="82" t="s">
        <v>204</v>
      </c>
      <c r="B12" s="121" t="s">
        <v>207</v>
      </c>
      <c r="C12" s="86">
        <v>111945</v>
      </c>
      <c r="D12" s="86">
        <f t="shared" si="3"/>
        <v>111945</v>
      </c>
      <c r="E12" s="100" t="str">
        <f t="shared" si="4"/>
        <v>-</v>
      </c>
      <c r="F12" s="95">
        <f t="shared" si="5"/>
        <v>1</v>
      </c>
    </row>
    <row r="13" spans="1:8" ht="31.5" customHeight="1" x14ac:dyDescent="0.2">
      <c r="A13" s="82" t="s">
        <v>205</v>
      </c>
      <c r="B13" s="121" t="s">
        <v>208</v>
      </c>
      <c r="C13" s="86">
        <v>51401</v>
      </c>
      <c r="D13" s="86">
        <f t="shared" si="3"/>
        <v>51401</v>
      </c>
      <c r="E13" s="100" t="str">
        <f t="shared" si="4"/>
        <v>-</v>
      </c>
      <c r="F13" s="95">
        <f t="shared" si="5"/>
        <v>1</v>
      </c>
    </row>
    <row r="14" spans="1:8" ht="31.5" customHeight="1" x14ac:dyDescent="0.2">
      <c r="A14" s="31" t="s">
        <v>4</v>
      </c>
      <c r="B14" s="81" t="s">
        <v>135</v>
      </c>
      <c r="C14" s="86">
        <v>172486</v>
      </c>
      <c r="D14" s="86">
        <f t="shared" si="2"/>
        <v>172486</v>
      </c>
      <c r="E14" s="100" t="str">
        <f t="shared" si="0"/>
        <v>-</v>
      </c>
      <c r="F14" s="95">
        <f t="shared" si="1"/>
        <v>1</v>
      </c>
    </row>
    <row r="15" spans="1:8" ht="31.5" customHeight="1" x14ac:dyDescent="0.2">
      <c r="A15" s="31" t="s">
        <v>5</v>
      </c>
      <c r="B15" s="81" t="s">
        <v>130</v>
      </c>
      <c r="C15" s="86">
        <v>186069</v>
      </c>
      <c r="D15" s="86">
        <f t="shared" si="2"/>
        <v>186069</v>
      </c>
      <c r="E15" s="100" t="str">
        <f t="shared" si="0"/>
        <v>-</v>
      </c>
      <c r="F15" s="95">
        <f t="shared" si="1"/>
        <v>1</v>
      </c>
    </row>
    <row r="16" spans="1:8" ht="31.5" customHeight="1" x14ac:dyDescent="0.2">
      <c r="A16" s="31" t="s">
        <v>6</v>
      </c>
      <c r="B16" s="81" t="s">
        <v>137</v>
      </c>
      <c r="C16" s="86">
        <v>119310</v>
      </c>
      <c r="D16" s="86">
        <f t="shared" si="2"/>
        <v>119310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37069</v>
      </c>
      <c r="D17" s="86">
        <f t="shared" si="2"/>
        <v>37069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183838</v>
      </c>
      <c r="D18" s="86">
        <f t="shared" si="2"/>
        <v>183838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50374</v>
      </c>
      <c r="D19" s="86">
        <f t="shared" si="2"/>
        <v>50374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1708</v>
      </c>
      <c r="D20" s="86">
        <f t="shared" si="2"/>
        <v>1708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13256</v>
      </c>
      <c r="D21" s="86">
        <f t="shared" si="2"/>
        <v>13256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155929</v>
      </c>
      <c r="D22" s="86">
        <f t="shared" si="2"/>
        <v>155929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74016</v>
      </c>
      <c r="D23" s="86">
        <f t="shared" si="2"/>
        <v>74016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681312</v>
      </c>
      <c r="D24" s="86">
        <f t="shared" si="2"/>
        <v>681312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678312</v>
      </c>
      <c r="D25" s="86">
        <f>C25</f>
        <v>678312</v>
      </c>
      <c r="E25" s="100" t="str">
        <f t="shared" si="0"/>
        <v>-</v>
      </c>
      <c r="F25" s="95">
        <f>IF(C26=0,"-",D25/C26)</f>
        <v>339.15600000000001</v>
      </c>
    </row>
    <row r="26" spans="1:6" ht="31.5" customHeight="1" x14ac:dyDescent="0.2">
      <c r="A26" s="82" t="s">
        <v>212</v>
      </c>
      <c r="B26" s="121" t="s">
        <v>215</v>
      </c>
      <c r="C26" s="86"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41.25" customHeight="1" x14ac:dyDescent="0.2">
      <c r="A33" s="33" t="s">
        <v>239</v>
      </c>
      <c r="B33" s="39" t="s">
        <v>240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141300</v>
      </c>
      <c r="D35" s="89">
        <f t="shared" si="2"/>
        <v>141300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490</v>
      </c>
      <c r="D52" s="90">
        <f t="shared" si="14"/>
        <v>490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642</v>
      </c>
      <c r="D54" s="90">
        <f t="shared" si="14"/>
        <v>642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12350</v>
      </c>
      <c r="D58" s="88">
        <f>D59+D60+D61+D62</f>
        <v>12350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8550</v>
      </c>
      <c r="D60" s="79">
        <f t="shared" si="14"/>
        <v>8550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3800</v>
      </c>
      <c r="D62" s="79">
        <f t="shared" si="14"/>
        <v>3800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6710</v>
      </c>
      <c r="D63" s="88">
        <f t="shared" si="14"/>
        <v>6710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Kwiecień Aleksandra</dc:creator>
  <cp:lastModifiedBy>Matoga Agnieszka</cp:lastModifiedBy>
  <cp:lastPrinted>2015-11-17T12:31:14Z</cp:lastPrinted>
  <dcterms:created xsi:type="dcterms:W3CDTF">2005-07-21T09:51:05Z</dcterms:created>
  <dcterms:modified xsi:type="dcterms:W3CDTF">2016-01-18T10:14:07Z</dcterms:modified>
</cp:coreProperties>
</file>