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6" i="14" l="1"/>
  <c r="C40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F27" i="20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F26" i="14" l="1"/>
  <c r="E26" i="14"/>
  <c r="J26" i="25" s="1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8" i="20"/>
  <c r="E27" i="20"/>
  <c r="F36" i="22"/>
  <c r="E14" i="20" l="1"/>
  <c r="F46" i="23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20" s="1"/>
  <c r="D37" i="23" s="1"/>
  <c r="D18" i="14"/>
  <c r="E18" i="14" s="1"/>
  <c r="J18" i="25" s="1"/>
  <c r="D19" i="14"/>
  <c r="D20" i="14"/>
  <c r="D21" i="20" s="1"/>
  <c r="D40" i="23" s="1"/>
  <c r="D21" i="14"/>
  <c r="D22" i="20" s="1"/>
  <c r="D41" i="23" s="1"/>
  <c r="D22" i="14"/>
  <c r="F22" i="14" s="1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8" i="14"/>
  <c r="C50" i="14"/>
  <c r="C37" i="14" s="1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9" i="20"/>
  <c r="D62" i="20"/>
  <c r="D60" i="20"/>
  <c r="F43" i="20"/>
  <c r="D34" i="20"/>
  <c r="E34" i="20" s="1"/>
  <c r="D38" i="20"/>
  <c r="E38" i="20" s="1"/>
  <c r="D51" i="20"/>
  <c r="D55" i="20"/>
  <c r="D63" i="20"/>
  <c r="D61" i="20"/>
  <c r="O55" i="25"/>
  <c r="C80" i="23"/>
  <c r="H80" i="23" s="1"/>
  <c r="C49" i="23"/>
  <c r="H49" i="23" s="1"/>
  <c r="C75" i="23"/>
  <c r="H75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D84" i="23"/>
  <c r="C84" i="23"/>
  <c r="H84" i="23" s="1"/>
  <c r="D20" i="23"/>
  <c r="E23" i="23"/>
  <c r="F53" i="20"/>
  <c r="H7" i="25"/>
  <c r="F7" i="25"/>
  <c r="M10" i="25"/>
  <c r="M8" i="25"/>
  <c r="L9" i="25"/>
  <c r="E24" i="14"/>
  <c r="J24" i="25" s="1"/>
  <c r="E20" i="14"/>
  <c r="J20" i="25" s="1"/>
  <c r="I10" i="25"/>
  <c r="I8" i="25"/>
  <c r="H9" i="25"/>
  <c r="G10" i="25"/>
  <c r="G8" i="25"/>
  <c r="F9" i="25"/>
  <c r="D30" i="20"/>
  <c r="D49" i="23" s="1"/>
  <c r="D26" i="20"/>
  <c r="E26" i="20" s="1"/>
  <c r="D20" i="20"/>
  <c r="D39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19" i="14"/>
  <c r="J19" i="25" s="1"/>
  <c r="F19" i="14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61" i="20"/>
  <c r="F55" i="20"/>
  <c r="F45" i="20"/>
  <c r="F24" i="14" l="1"/>
  <c r="F21" i="14"/>
  <c r="E21" i="14"/>
  <c r="J21" i="25" s="1"/>
  <c r="E17" i="14"/>
  <c r="J17" i="25" s="1"/>
  <c r="D53" i="20"/>
  <c r="D52" i="20"/>
  <c r="D72" i="23" s="1"/>
  <c r="C74" i="23"/>
  <c r="H74" i="23" s="1"/>
  <c r="F54" i="20"/>
  <c r="D23" i="20"/>
  <c r="E22" i="14"/>
  <c r="J22" i="25" s="1"/>
  <c r="F20" i="14"/>
  <c r="D19" i="20"/>
  <c r="D38" i="23" s="1"/>
  <c r="E16" i="14"/>
  <c r="J16" i="25" s="1"/>
  <c r="C87" i="23"/>
  <c r="H87" i="23" s="1"/>
  <c r="C81" i="23"/>
  <c r="H81" i="23" s="1"/>
  <c r="C42" i="23"/>
  <c r="H42" i="23" s="1"/>
  <c r="C40" i="23"/>
  <c r="H40" i="23" s="1"/>
  <c r="F20" i="20"/>
  <c r="F18" i="14"/>
  <c r="E14" i="14"/>
  <c r="J14" i="25" s="1"/>
  <c r="F9" i="20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54" i="23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E44" i="23" s="1"/>
  <c r="D8" i="25"/>
  <c r="D36" i="23"/>
  <c r="E36" i="23" s="1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F54" i="23"/>
  <c r="E68" i="23"/>
  <c r="D87" i="23"/>
  <c r="F87" i="23" s="1"/>
  <c r="E66" i="23"/>
  <c r="C60" i="23"/>
  <c r="H60" i="23" s="1"/>
  <c r="E59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F49" i="23"/>
  <c r="E49" i="23"/>
  <c r="E40" i="23"/>
  <c r="E21" i="20"/>
  <c r="F27" i="23"/>
  <c r="F35" i="23"/>
  <c r="F52" i="23"/>
  <c r="E30" i="20"/>
  <c r="E20" i="20"/>
  <c r="F16" i="20"/>
  <c r="E28" i="23"/>
  <c r="E54" i="23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39" i="23" l="1"/>
  <c r="E34" i="23"/>
  <c r="D50" i="20"/>
  <c r="D37" i="20" s="1"/>
  <c r="E52" i="20"/>
  <c r="F28" i="23"/>
  <c r="F42" i="23"/>
  <c r="F40" i="23"/>
  <c r="E30" i="23"/>
  <c r="E29" i="23"/>
  <c r="E10" i="20"/>
  <c r="C79" i="23"/>
  <c r="H79" i="23" s="1"/>
  <c r="E52" i="23"/>
  <c r="E15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9" i="23"/>
  <c r="F59" i="23"/>
  <c r="E75" i="23"/>
  <c r="F75" i="23"/>
  <c r="E61" i="23"/>
  <c r="F63" i="23"/>
  <c r="F77" i="23"/>
  <c r="F74" i="23"/>
  <c r="D70" i="23"/>
  <c r="E76" i="23"/>
  <c r="F40" i="20"/>
  <c r="E40" i="20"/>
  <c r="F72" i="23"/>
  <c r="E50" i="20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E56" i="23" l="1"/>
  <c r="F56" i="23"/>
  <c r="C88" i="23"/>
  <c r="H88" i="23" s="1"/>
  <c r="F96" i="23"/>
  <c r="E96" i="23"/>
  <c r="D92" i="23"/>
  <c r="C92" i="23" l="1"/>
  <c r="H92" i="23" s="1"/>
  <c r="F88" i="23"/>
  <c r="E88" i="23"/>
  <c r="D94" i="23"/>
  <c r="F92" i="23" l="1"/>
  <c r="E92" i="23"/>
  <c r="C94" i="23"/>
  <c r="H94" i="23" s="1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<sst xmlns="http://schemas.openxmlformats.org/spreadsheetml/2006/main" count="708" uniqueCount="242">
  <si>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</si>
  <si>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</si>
  <si>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</si>
  <si>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</si>
  <si>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</si>
  <si>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</si>
  <si>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</si>
  <si>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</si>
  <si>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</si>
  <si>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</si>
  <si>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</si>
  <si>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</si>
  <si>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</si>
  <si>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</si>
  <si>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</si>
  <si>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</si>
  <si>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</si>
  <si>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</si>
  <si>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</si>
  <si>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</si>
  <si>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</si>
  <si>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</si>
  <si>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</si>
  <si>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</si>
  <si>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</si>
  <si>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</si>
  <si>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</si>
  <si>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</si>
  <si>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</si>
  <si>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</si>
  <si>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</si>
  <si>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</si>
  <si>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</si>
  <si>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</si>
  <si>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</si>
  <si>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</si>
  <si>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</si>
  <si>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</si>
  <si>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</si>
  <si>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</si>
  <si>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</si>
  <si>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</si>
  <si>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</si>
  <si>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</si>
  <si>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</si>
  <si>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</si>
  <si>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</si>
  <si>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</si>
  <si>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</si>
  <si>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</si>
  <si>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</si>
  <si>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</si>
  <si>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</si>
  <si>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</si>
  <si>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</si>
  <si>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</si>
  <si>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</si>
  <si>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</si>
  <si>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</si>
  <si>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</si>
  <si>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</si>
  <si>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</si>
  <si>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</si>
  <si>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</si>
  <si>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</si>
  <si>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</si>
  <si>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</si>
  <si>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</si>
  <si>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</si>
  <si>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</si>
  <si>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</si>
  <si>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</si>
  <si>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</si>
  <si>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</si>
  <si>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</si>
  <si>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</si>
  <si>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</si>
  <si>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</si>
  <si>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</si>
  <si>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</si>
  <si>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</si>
  <si>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</si>
  <si>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</si>
  <si>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</si>
  <si>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</si>
  <si>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</si>
  <si>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</si>
  <si>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</si>
  <si>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</si>
  <si>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</si>
  <si>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</si>
  <si>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</si>
  <si>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</si>
  <si>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</si>
  <si>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</si>
  <si>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</si>
  <si>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</si>
  <si>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</si>
  <si>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</si>
  <si>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</si>
  <si>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</si>
  <si>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</si>
  <si>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</si>
  <si>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</si>
  <si>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</si>
  <si>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</si>
  <si>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</si>
  <si>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</si>
  <si>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</si>
  <si>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</si>
  <si>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</si>
  <si>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</si>
  <si>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</si>
  <si>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</si>
  <si>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</si>
  <si>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</si>
  <si>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</si>
  <si>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</si>
  <si>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</si>
  <si>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</si>
  <si>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</si>
  <si>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</si>
  <si>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</si>
  <si>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</si>
  <si>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</si>
  <si>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</si>
  <si>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</si>
  <si>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</si>
  <si>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</si>
  <si>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</si>
  <si>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</si>
  <si>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</si>
  <si>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</si>
  <si>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</si>
  <si>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</si>
  <si>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</si>
  <si>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</si>
  <si>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</si>
  <si>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</si>
  <si>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</si>
  <si>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</si>
  <si>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</si>
  <si>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</si>
  <si>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</si>
  <si>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</si>
  <si>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</si>
  <si>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</si>
  <si>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</si>
  <si>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</si>
  <si>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</si>
  <si>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</si>
  <si>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</si>
  <si>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</si>
  <si>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</si>
  <si>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</si>
  <si>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</si>
  <si>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</si>
  <si>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</si>
  <si>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</si>
  <si>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</si>
  <si>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</si>
  <si>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</si>
  <si>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</si>
  <si>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</si>
  <si>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</si>
  <si>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</si>
  <si>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</si>
  <si>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</si>
  <si>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</si>
  <si>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</si>
  <si>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</si>
  <si>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</si>
  <si>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</si>
  <si>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</si>
  <si>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</si>
  <si>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</si>
  <si>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</si>
  <si>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</si>
  <si>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</si>
  <si>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</si>
  <si>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</si>
  <si>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</si>
  <si>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</si>
  <si>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</si>
  <si>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</si>
  <si>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</si>
  <si>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</si>
  <si>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</si>
  <si>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</si>
  <si>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</si>
  <si>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</si>
  <si>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</si>
  <si>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</si>
  <si>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</si>
  <si>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</si>
  <si>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</si>
  <si>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</si>
  <si>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</si>
  <si>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</si>
  <si>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</si>
  <si>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</si>
  <si>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</si>
  <si>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</si>
  <si>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</si>
  <si>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</si>
  <si>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</si>
  <si>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</si>
  <si>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</si>
  <si>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</si>
  <si>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</si>
  <si>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</si>
  <si>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</si>
  <si>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</si>
  <si>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</si>
  <si>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</si>
  <si>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</si>
  <si>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</si>
  <si>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</si>
  <si>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</si>
  <si>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</si>
  <si>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</si>
  <si>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</si>
  <si>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</si>
  <si>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</si>
  <si>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</si>
  <si>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</si>
  <si>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</si>
  <si>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</si>
  <si>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</si>
  <si>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</si>
  <si>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</si>
  <si>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</si>
  <si>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</si>
  <si>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</si>
  <si>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</si>
  <si>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</si>
  <si>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</si>
  <si>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</si>
  <si>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</si>
  <si>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B2.19</t>
  </si>
  <si>
    <t xml:space="preserve">rezerwa na koszty świadczeń opieki zdrowotnej udzielone w ramach transgranicznej opieki zdrowotnej </t>
  </si>
  <si>
    <t>Plan finansowy Małopolskiego Oddziału Wojewódzkiego Narodowego Funduszu Zdrowia  na 2015 rok                                                                                                                                                  zmiany dokonane przez Dyrektora Małopolskiego Oddziału Wojewódzkiego NFZ  w dniu 31.12.2015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</si>
</sst>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3"/>
  <sheetViews>
    <sheetView showGridLines="0" tabSelected="1" view="pageBreakPreview" zoomScale="55" zoomScaleNormal="70" zoomScaleSheetLayoutView="55" workbookViewId="0">
      <selection activeCell="B12" sqref="B12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8" s="50" customFormat="1" ht="51" customHeight="1" x14ac:dyDescent="0.2">
      <c r="A1" s="147" t="s">
        <v>241</v>
      </c>
      <c r="B1" s="147"/>
      <c r="C1" s="147"/>
      <c r="D1" s="147"/>
      <c r="E1" s="147"/>
      <c r="F1" s="147"/>
    </row>
    <row r="2" spans="1:8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8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8" s="6" customFormat="1" ht="45" customHeight="1" x14ac:dyDescent="0.2">
      <c r="A4" s="145"/>
      <c r="B4" s="145"/>
      <c r="C4" s="142"/>
      <c r="D4" s="142"/>
      <c r="E4" s="138"/>
      <c r="F4" s="138"/>
    </row>
    <row r="5" spans="1:8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8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C7+C8+C9+C14+C15+C16+C17+C18+C19+C20+C21+C22+C23+C24+C28+C29+C31+C32+C33</f>
        <v>5723029</v>
      </c>
      <c r="D6" s="13">
        <f>D7+D8+D9+D14+D15+D16+D17+D18+D19+D20+D21+D22+D23+D24+D28+D29+D31+D32</f>
        <v>5723029</v>
      </c>
      <c r="E6" s="13" t="str">
        <f>IF(C6=D6,"-",D6-C6)</f>
        <v>-</v>
      </c>
      <c r="F6" s="94">
        <f>IF(C6=0,"-",D6/C6)</f>
        <v>1</v>
      </c>
    </row>
    <row r="7" spans="1:8" ht="31.5" customHeight="1" x14ac:dyDescent="0.2">
      <c r="A7" s="31" t="s">
        <v>1</v>
      </c>
      <c r="B7" s="81" t="s">
        <v>128</v>
      </c>
      <c r="C7" s="86">
        <v>778358</v>
      </c>
      <c r="D7" s="86">
        <f>C7</f>
        <v>778358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8" ht="31.5" customHeight="1" x14ac:dyDescent="0.2">
      <c r="A8" s="31" t="s">
        <v>2</v>
      </c>
      <c r="B8" s="81" t="s">
        <v>129</v>
      </c>
      <c r="C8" s="86">
        <v>486060</v>
      </c>
      <c r="D8" s="86">
        <f t="shared" ref="D8:D35" si="2">C8</f>
        <v>486060</v>
      </c>
      <c r="E8" s="100" t="str">
        <f t="shared" si="0"/>
        <v>-</v>
      </c>
      <c r="F8" s="95">
        <f t="shared" si="1"/>
        <v>1</v>
      </c>
    </row>
    <row r="9" spans="1:8" ht="31.5" customHeight="1" x14ac:dyDescent="0.2">
      <c r="A9" s="31" t="s">
        <v>3</v>
      </c>
      <c r="B9" s="81" t="s">
        <v>126</v>
      </c>
      <c r="C9" s="86">
        <v>2778309</v>
      </c>
      <c r="D9" s="86">
        <f t="shared" si="2"/>
        <v>2778309</v>
      </c>
      <c r="E9" s="100" t="str">
        <f t="shared" si="0"/>
        <v>-</v>
      </c>
      <c r="F9" s="95">
        <f t="shared" si="1"/>
        <v>1</v>
      </c>
    </row>
    <row r="10" spans="1:8" ht="31.5" customHeight="1" x14ac:dyDescent="0.2">
      <c r="A10" s="82" t="s">
        <v>60</v>
      </c>
      <c r="B10" s="121" t="s">
        <v>202</v>
      </c>
      <c r="C10" s="86">
        <v>247594</v>
      </c>
      <c r="D10" s="86">
        <f t="shared" si="2"/>
        <v>247594</v>
      </c>
      <c r="E10" s="100" t="str">
        <f t="shared" si="0"/>
        <v>-</v>
      </c>
      <c r="F10" s="95">
        <f t="shared" si="1"/>
        <v>1</v>
      </c>
      <c r="H10" s="91"/>
    </row>
    <row r="11" spans="1:8" ht="31.5" customHeight="1" x14ac:dyDescent="0.2">
      <c r="A11" s="82" t="s">
        <v>203</v>
      </c>
      <c r="B11" s="121" t="s">
        <v>206</v>
      </c>
      <c r="C11" s="86">
        <v>227845</v>
      </c>
      <c r="D11" s="86">
        <f t="shared" ref="D11:D13" si="3">C11</f>
        <v>227845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8" ht="31.5" customHeight="1" x14ac:dyDescent="0.2">
      <c r="A12" s="82" t="s">
        <v>204</v>
      </c>
      <c r="B12" s="121" t="s">
        <v>207</v>
      </c>
      <c r="C12" s="86">
        <v>98645</v>
      </c>
      <c r="D12" s="86">
        <f t="shared" si="3"/>
        <v>98645</v>
      </c>
      <c r="E12" s="100" t="str">
        <f t="shared" si="4"/>
        <v>-</v>
      </c>
      <c r="F12" s="95">
        <f t="shared" si="5"/>
        <v>1</v>
      </c>
    </row>
    <row r="13" spans="1:8" ht="31.5" customHeight="1" x14ac:dyDescent="0.2">
      <c r="A13" s="82" t="s">
        <v>205</v>
      </c>
      <c r="B13" s="121" t="s">
        <v>208</v>
      </c>
      <c r="C13" s="86">
        <v>46401</v>
      </c>
      <c r="D13" s="86">
        <f t="shared" si="3"/>
        <v>46401</v>
      </c>
      <c r="E13" s="100" t="str">
        <f t="shared" si="4"/>
        <v>-</v>
      </c>
      <c r="F13" s="95">
        <f t="shared" si="5"/>
        <v>1</v>
      </c>
    </row>
    <row r="14" spans="1:8" ht="31.5" customHeight="1" x14ac:dyDescent="0.2">
      <c r="A14" s="31" t="s">
        <v>4</v>
      </c>
      <c r="B14" s="81" t="s">
        <v>135</v>
      </c>
      <c r="C14" s="86">
        <v>171686</v>
      </c>
      <c r="D14" s="86">
        <f t="shared" si="2"/>
        <v>171686</v>
      </c>
      <c r="E14" s="100" t="str">
        <f t="shared" si="0"/>
        <v>-</v>
      </c>
      <c r="F14" s="95">
        <f t="shared" si="1"/>
        <v>1</v>
      </c>
    </row>
    <row r="15" spans="1:8" ht="31.5" customHeight="1" x14ac:dyDescent="0.2">
      <c r="A15" s="31" t="s">
        <v>5</v>
      </c>
      <c r="B15" s="81" t="s">
        <v>130</v>
      </c>
      <c r="C15" s="86">
        <v>188069</v>
      </c>
      <c r="D15" s="86">
        <f t="shared" si="2"/>
        <v>188069</v>
      </c>
      <c r="E15" s="100" t="str">
        <f t="shared" si="0"/>
        <v>-</v>
      </c>
      <c r="F15" s="95">
        <f t="shared" si="1"/>
        <v>1</v>
      </c>
    </row>
    <row r="16" spans="1:8" ht="31.5" customHeight="1" x14ac:dyDescent="0.2">
      <c r="A16" s="31" t="s">
        <v>6</v>
      </c>
      <c r="B16" s="81" t="s">
        <v>137</v>
      </c>
      <c r="C16" s="86">
        <v>120810</v>
      </c>
      <c r="D16" s="86">
        <f t="shared" si="2"/>
        <v>120810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36269</v>
      </c>
      <c r="D17" s="86">
        <f t="shared" si="2"/>
        <v>36269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181338</v>
      </c>
      <c r="D18" s="86">
        <f t="shared" si="2"/>
        <v>181338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49559</v>
      </c>
      <c r="D19" s="86">
        <f t="shared" si="2"/>
        <v>49559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1658</v>
      </c>
      <c r="D20" s="86">
        <f t="shared" si="2"/>
        <v>1658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13356</v>
      </c>
      <c r="D21" s="86">
        <f t="shared" si="2"/>
        <v>13356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152529</v>
      </c>
      <c r="D22" s="86">
        <f t="shared" si="2"/>
        <v>152529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74716</v>
      </c>
      <c r="D23" s="86">
        <f t="shared" si="2"/>
        <v>74716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690312</v>
      </c>
      <c r="D24" s="86">
        <f t="shared" si="2"/>
        <v>690312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687312</v>
      </c>
      <c r="D25" s="86">
        <f>C25</f>
        <v>687312</v>
      </c>
      <c r="E25" s="100" t="str">
        <f t="shared" si="0"/>
        <v>-</v>
      </c>
      <c r="F25" s="95">
        <f>IF(C26=0,"-",D25/C26)</f>
        <v>343.65600000000001</v>
      </c>
    </row>
    <row r="26" spans="1:6" ht="31.5" customHeight="1" x14ac:dyDescent="0.2">
      <c r="A26" s="82" t="s">
        <v>212</v>
      </c>
      <c r="B26" s="121" t="s">
        <v>215</v>
      </c>
      <c r="C26" s="86">
        <v>2000</v>
      </c>
      <c r="D26" s="86">
        <f>C26</f>
        <v>2000</v>
      </c>
      <c r="E26" s="100" t="str">
        <f t="shared" si="0"/>
        <v>-</v>
      </c>
      <c r="F26" s="95">
        <f>IF(C27=0,"-",D26/C27)</f>
        <v>2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ht="41.25" customHeight="1" x14ac:dyDescent="0.2">
      <c r="A33" s="33" t="s">
        <v>239</v>
      </c>
      <c r="B33" s="39" t="s">
        <v>240</v>
      </c>
      <c r="C33" s="86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8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89">
        <v>141300</v>
      </c>
      <c r="D35" s="89">
        <f t="shared" si="2"/>
        <v>141300</v>
      </c>
      <c r="E35" s="15" t="str">
        <f t="shared" si="0"/>
        <v>-</v>
      </c>
      <c r="F35" s="96">
        <f t="shared" si="1"/>
        <v>1</v>
      </c>
    </row>
    <row r="36" spans="1:6" s="5" customFormat="1" ht="42.75" customHeight="1" x14ac:dyDescent="0.2">
      <c r="A36" s="34" t="s">
        <v>220</v>
      </c>
      <c r="B36" s="40" t="s">
        <v>221</v>
      </c>
      <c r="C36" s="89">
        <f>C11+C13+C24+C30</f>
        <v>964558</v>
      </c>
      <c r="D36" s="89">
        <f>D11+D13+D24+D30</f>
        <v>964558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232</v>
      </c>
      <c r="C37" s="26">
        <f>C38+C39+C40+C48+C50+C56+C57+C55</f>
        <v>42927</v>
      </c>
      <c r="D37" s="26">
        <f>D38+D39+D40+D48+D50+D56+D57+D55</f>
        <v>42927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90">
        <v>1699</v>
      </c>
      <c r="D38" s="90">
        <f>C38</f>
        <v>1699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90">
        <v>5578</v>
      </c>
      <c r="D39" s="90">
        <f>C39</f>
        <v>5578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22</v>
      </c>
      <c r="B40" s="43" t="s">
        <v>33</v>
      </c>
      <c r="C40" s="90">
        <f>C41+C43+C44+C45+C46+C47</f>
        <v>281</v>
      </c>
      <c r="D40" s="90">
        <f>D41+D43+D44+D45+D46+D47</f>
        <v>281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79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79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79">
        <v>52</v>
      </c>
      <c r="D43" s="79">
        <f t="shared" si="14"/>
        <v>52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79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90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79">
        <v>55</v>
      </c>
      <c r="D47" s="79">
        <f t="shared" si="14"/>
        <v>55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90">
        <v>22235</v>
      </c>
      <c r="D48" s="90">
        <f t="shared" si="14"/>
        <v>22235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90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33" t="s">
        <v>24</v>
      </c>
      <c r="B50" s="43" t="s">
        <v>57</v>
      </c>
      <c r="C50" s="90">
        <f>C51+C52+C53+C54</f>
        <v>4934</v>
      </c>
      <c r="D50" s="90">
        <f>D51+D52+D53+D54</f>
        <v>4934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90">
        <v>3802</v>
      </c>
      <c r="D51" s="90">
        <f t="shared" si="14"/>
        <v>3802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90">
        <v>490</v>
      </c>
      <c r="D52" s="90">
        <f t="shared" si="14"/>
        <v>490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90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90">
        <v>642</v>
      </c>
      <c r="D54" s="90">
        <f t="shared" si="14"/>
        <v>642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79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79">
        <v>7900</v>
      </c>
      <c r="D56" s="79">
        <f t="shared" si="14"/>
        <v>7900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90">
        <v>300</v>
      </c>
      <c r="D57" s="90">
        <f t="shared" si="14"/>
        <v>300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88">
        <f>C59+C60+C61+C62</f>
        <v>12350</v>
      </c>
      <c r="D58" s="88">
        <f>D59+D60+D61+D62</f>
        <v>12350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79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79">
        <v>8550</v>
      </c>
      <c r="D60" s="79">
        <f t="shared" si="14"/>
        <v>8550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79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79">
        <v>3800</v>
      </c>
      <c r="D62" s="79">
        <f t="shared" si="14"/>
        <v>3800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88">
        <v>6710</v>
      </c>
      <c r="D63" s="88">
        <f t="shared" si="14"/>
        <v>6710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2016-01-04T10:37:45Z</cp:lastPrinted>
  <dcterms:created xsi:type="dcterms:W3CDTF">2005-07-21T09:51:05Z</dcterms:created>
  <dcterms:modified xsi:type="dcterms:W3CDTF">2016-01-18T10:41:55Z</dcterms:modified>
</cp:coreProperties>
</file>