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2" i="14" l="1"/>
  <c r="C26" i="14"/>
  <c r="C25" i="14"/>
  <c r="C24" i="14"/>
  <c r="C13" i="14"/>
  <c r="C12" i="14"/>
  <c r="C11" i="14"/>
  <c r="C10" i="14"/>
  <c r="C9" i="14"/>
  <c r="C6" i="14" l="1"/>
  <c r="C40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C36" i="20" s="1"/>
  <c r="H36" i="20" s="1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E26" i="14" l="1"/>
  <c r="J26" i="25" s="1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14" i="20"/>
  <c r="E28" i="20"/>
  <c r="E27" i="20"/>
  <c r="F36" i="22"/>
  <c r="F46" i="23" l="1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F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D19" i="14"/>
  <c r="D20" i="14"/>
  <c r="D21" i="14"/>
  <c r="D22" i="14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8" i="14"/>
  <c r="C50" i="14"/>
  <c r="C37" i="14" s="1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87" i="23"/>
  <c r="H87" i="23" s="1"/>
  <c r="C40" i="23"/>
  <c r="H40" i="23" s="1"/>
  <c r="C75" i="23"/>
  <c r="H75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E16" i="14"/>
  <c r="J16" i="25" s="1"/>
  <c r="E14" i="14"/>
  <c r="J14" i="25" s="1"/>
  <c r="I10" i="25"/>
  <c r="I8" i="25"/>
  <c r="H9" i="25"/>
  <c r="G10" i="25"/>
  <c r="G8" i="25"/>
  <c r="F9" i="25"/>
  <c r="D30" i="20"/>
  <c r="D49" i="23" s="1"/>
  <c r="D26" i="20"/>
  <c r="E26" i="20" s="1"/>
  <c r="D22" i="20"/>
  <c r="D20" i="20"/>
  <c r="D39" i="23" s="1"/>
  <c r="D18" i="20"/>
  <c r="D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D23" i="20"/>
  <c r="D21" i="20"/>
  <c r="D40" i="23" s="1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41" i="23"/>
  <c r="F26" i="20"/>
  <c r="F20" i="20"/>
  <c r="F61" i="20"/>
  <c r="F55" i="20"/>
  <c r="F45" i="20"/>
  <c r="D10" i="20" l="1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E43" i="20"/>
  <c r="C61" i="23"/>
  <c r="H61" i="23" s="1"/>
  <c r="C59" i="23"/>
  <c r="H59" i="23" s="1"/>
  <c r="D54" i="23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E42" i="23" s="1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E44" i="23" s="1"/>
  <c r="D8" i="25"/>
  <c r="D36" i="23"/>
  <c r="E36" i="23" s="1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39" i="23"/>
  <c r="E39" i="23"/>
  <c r="F49" i="23"/>
  <c r="E49" i="23"/>
  <c r="E40" i="23"/>
  <c r="F40" i="23"/>
  <c r="E21" i="20"/>
  <c r="F27" i="23"/>
  <c r="E30" i="23"/>
  <c r="F28" i="23"/>
  <c r="F35" i="23"/>
  <c r="F52" i="23"/>
  <c r="F42" i="23"/>
  <c r="E34" i="23"/>
  <c r="E30" i="20"/>
  <c r="E20" i="20"/>
  <c r="F16" i="20"/>
  <c r="E28" i="23"/>
  <c r="E54" i="23"/>
  <c r="F80" i="23"/>
  <c r="F68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9" i="23" l="1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E7" i="20"/>
  <c r="D70" i="23"/>
  <c r="E76" i="23"/>
  <c r="F40" i="20"/>
  <c r="E40" i="20"/>
  <c r="F72" i="23"/>
  <c r="E70" i="23" l="1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E56" i="23" l="1"/>
  <c r="F56" i="23"/>
  <c r="C88" i="23"/>
  <c r="H88" i="23" s="1"/>
  <c r="F96" i="23"/>
  <c r="E96" i="23"/>
  <c r="D92" i="23"/>
  <c r="C92" i="23" l="1"/>
  <c r="H92" i="23" s="1"/>
  <c r="F88" i="23"/>
  <c r="E88" i="23"/>
  <c r="C94" i="23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<sst xmlns="http://schemas.openxmlformats.org/spreadsheetml/2006/main" count="708" uniqueCount="242">
  <si>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</si>
  <si>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</si>
  <si>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</si>
  <si>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</si>
  <si>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</si>
  <si>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</si>
  <si>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</si>
  <si>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</si>
  <si>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</si>
  <si>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</si>
  <si>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</si>
  <si>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</si>
  <si>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</si>
  <si>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</si>
  <si>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</si>
  <si>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</si>
  <si>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</si>
  <si>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</si>
  <si>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</si>
  <si>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</si>
  <si>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</si>
  <si>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</si>
  <si>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</si>
  <si>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</si>
  <si>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</si>
  <si>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</si>
  <si>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</si>
  <si>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</si>
  <si>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</si>
  <si>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</si>
  <si>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</si>
  <si>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</si>
  <si>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</si>
  <si>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</si>
  <si>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</si>
  <si>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</si>
  <si>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</si>
  <si>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</si>
  <si>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</si>
  <si>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</si>
  <si>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</si>
  <si>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</si>
  <si>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</si>
  <si>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</si>
  <si>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</si>
  <si>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</si>
  <si>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</si>
  <si>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</si>
  <si>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</si>
  <si>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</si>
  <si>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</si>
  <si>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</si>
  <si>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</si>
  <si>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</si>
  <si>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</si>
  <si>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</si>
  <si>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</si>
  <si>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</si>
  <si>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</si>
  <si>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</si>
  <si>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</si>
  <si>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</si>
  <si>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</si>
  <si>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</si>
  <si>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</si>
  <si>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</si>
  <si>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</si>
  <si>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</si>
  <si>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</si>
  <si>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</si>
  <si>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</si>
  <si>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</si>
  <si>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</si>
  <si>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</si>
  <si>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</si>
  <si>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</si>
  <si>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</si>
  <si>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</si>
  <si>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</si>
  <si>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</si>
  <si>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</si>
  <si>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</si>
  <si>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</si>
  <si>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</si>
  <si>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</si>
  <si>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</si>
  <si>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</si>
  <si>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</si>
  <si>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</si>
  <si>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</si>
  <si>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</si>
  <si>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</si>
  <si>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</si>
  <si>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</si>
  <si>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</si>
  <si>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</si>
  <si>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</si>
  <si>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</si>
  <si>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</si>
  <si>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</si>
  <si>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</si>
  <si>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</si>
  <si>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</si>
  <si>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</si>
  <si>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</si>
  <si>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</si>
  <si>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</si>
  <si>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</si>
  <si>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</si>
  <si>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</si>
  <si>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</si>
  <si>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</si>
  <si>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</si>
  <si>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</si>
  <si>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</si>
  <si>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</si>
  <si>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</si>
  <si>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</si>
  <si>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</si>
  <si>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</si>
  <si>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</si>
  <si>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</si>
  <si>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</si>
  <si>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</si>
  <si>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</si>
  <si>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</si>
  <si>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</si>
  <si>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</si>
  <si>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</si>
  <si>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</si>
  <si>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</si>
  <si>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</si>
  <si>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</si>
  <si>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</si>
  <si>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</si>
  <si>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</si>
  <si>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</si>
  <si>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</si>
  <si>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</si>
  <si>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</si>
  <si>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</si>
  <si>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</si>
  <si>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</si>
  <si>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</si>
  <si>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</si>
  <si>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</si>
  <si>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</si>
  <si>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</si>
  <si>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</si>
  <si>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</si>
  <si>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</si>
  <si>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</si>
  <si>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</si>
  <si>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</si>
  <si>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</si>
  <si>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</si>
  <si>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</si>
  <si>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</si>
  <si>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</si>
  <si>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</si>
  <si>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</si>
  <si>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</si>
  <si>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</si>
  <si>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</si>
  <si>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</si>
  <si>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</si>
  <si>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</si>
  <si>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</si>
  <si>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</si>
  <si>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</si>
  <si>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</si>
  <si>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</si>
  <si>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</si>
  <si>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</si>
  <si>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</si>
  <si>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</si>
  <si>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</si>
  <si>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</si>
  <si>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</si>
  <si>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</si>
  <si>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</si>
  <si>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</si>
  <si>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</si>
  <si>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</si>
  <si>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</si>
  <si>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</si>
  <si>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</si>
  <si>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</si>
  <si>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</si>
  <si>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</si>
  <si>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</si>
  <si>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</si>
  <si>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</si>
  <si>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</si>
  <si>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</si>
  <si>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</si>
  <si>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</si>
  <si>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</si>
  <si>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</si>
  <si>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</si>
  <si>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</si>
  <si>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</si>
  <si>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</si>
  <si>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</si>
  <si>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</si>
  <si>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</si>
  <si>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</si>
  <si>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</si>
  <si>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</si>
  <si>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</si>
  <si>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</si>
  <si>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</si>
  <si>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</si>
  <si>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</si>
  <si>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</si>
  <si>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</si>
  <si>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</si>
  <si>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</si>
  <si>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</si>
  <si>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</si>
  <si>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</si>
  <si>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</si>
  <si>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</si>
  <si>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</si>
  <si>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</si>
  <si>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</si>
  <si>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</si>
  <si>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</si>
  <si>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</si>
  <si>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</si>
  <si>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</si>
  <si>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</si>
  <si>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</si>
  <si>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</si>
  <si>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</si>
  <si>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</si>
  <si>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</si>
  <si>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</si>
  <si>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2015 rok</t>
  </si>
  <si>
    <t>B2.19</t>
  </si>
  <si>
    <t xml:space="preserve">rezerwa na koszty świadczeń opieki zdrowotnej udzielone w ramach transgranicznej opieki zdrowotnej </t>
  </si>
  <si>
    <t>Plan finansowy Małopolskiego Oddziału Wojewódzkiego Narodowego Funduszu Zdrowia  na 2015 rok                                                                                                                                                  przesuniecia Dyrektora Małopolskiego OW NFZ z dnia 21.08.2015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</si>
</sst>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3"/>
  <sheetViews>
    <sheetView showGridLines="0" tabSelected="1" view="pageBreakPreview" zoomScale="55" zoomScaleNormal="70" zoomScaleSheetLayoutView="55" workbookViewId="0">
      <selection activeCell="C7" sqref="C7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1" customHeight="1" x14ac:dyDescent="0.2">
      <c r="A1" s="147" t="s">
        <v>241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C7+C8+C9+C14+C15+C16+C17+C18+C19+C20+C21+C22+C23+C24+C28+C29+C31+C32+C33</f>
        <v>5610930</v>
      </c>
      <c r="D6" s="13">
        <f>D7+D8+D9+D14+D15+D16+D17+D18+D19+D20+D21+D22+D23+D24+D28+D29+D31+D32</f>
        <v>5610930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774058</v>
      </c>
      <c r="D7" s="86">
        <f>C7</f>
        <v>774058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487311</v>
      </c>
      <c r="D8" s="86">
        <f t="shared" ref="D8:D35" si="2">C8</f>
        <v>487311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f>2693739-35000+20863</f>
        <v>2679602</v>
      </c>
      <c r="D9" s="86">
        <f t="shared" si="2"/>
        <v>2679602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f>281494-22000</f>
        <v>259494</v>
      </c>
      <c r="D10" s="86">
        <f t="shared" si="2"/>
        <v>259494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f>253845-22000</f>
        <v>231845</v>
      </c>
      <c r="D11" s="86">
        <f t="shared" ref="D11:D13" si="3">C11</f>
        <v>231845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f>124945-13000</f>
        <v>111945</v>
      </c>
      <c r="D12" s="86">
        <f t="shared" si="3"/>
        <v>111945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f>64401-13000</f>
        <v>51401</v>
      </c>
      <c r="D13" s="86">
        <f t="shared" si="3"/>
        <v>51401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170480</v>
      </c>
      <c r="D14" s="86">
        <f t="shared" si="2"/>
        <v>170480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185336</v>
      </c>
      <c r="D15" s="86">
        <f t="shared" si="2"/>
        <v>185336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117226</v>
      </c>
      <c r="D16" s="86">
        <f t="shared" si="2"/>
        <v>117226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36529</v>
      </c>
      <c r="D17" s="86">
        <f t="shared" si="2"/>
        <v>36529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184773</v>
      </c>
      <c r="D18" s="86">
        <f t="shared" si="2"/>
        <v>184773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50000</v>
      </c>
      <c r="D19" s="86">
        <f t="shared" si="2"/>
        <v>50000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13230</v>
      </c>
      <c r="D21" s="86">
        <f t="shared" si="2"/>
        <v>13230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155372</v>
      </c>
      <c r="D22" s="86">
        <f t="shared" si="2"/>
        <v>155372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74000</v>
      </c>
      <c r="D23" s="86">
        <f t="shared" si="2"/>
        <v>74000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f>646312+35000</f>
        <v>681312</v>
      </c>
      <c r="D24" s="86">
        <f t="shared" si="2"/>
        <v>681312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f>642312+36000</f>
        <v>678312</v>
      </c>
      <c r="D25" s="86">
        <f>C25</f>
        <v>678312</v>
      </c>
      <c r="E25" s="100" t="str">
        <f t="shared" si="0"/>
        <v>-</v>
      </c>
      <c r="F25" s="95">
        <f>IF(C26=0,"-",D25/C26)</f>
        <v>339.15600000000001</v>
      </c>
    </row>
    <row r="26" spans="1:6" ht="31.5" customHeight="1" x14ac:dyDescent="0.2">
      <c r="A26" s="82" t="s">
        <v>212</v>
      </c>
      <c r="B26" s="121" t="s">
        <v>215</v>
      </c>
      <c r="C26" s="86">
        <f>3000-1000</f>
        <v>2000</v>
      </c>
      <c r="D26" s="86">
        <f>C26</f>
        <v>2000</v>
      </c>
      <c r="E26" s="100" t="str">
        <f t="shared" si="0"/>
        <v>-</v>
      </c>
      <c r="F26" s="95">
        <f>IF(C27=0,"-",D26/C27)</f>
        <v>2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f>20863-20863</f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6" ht="41.25" customHeight="1" x14ac:dyDescent="0.2">
      <c r="A33" s="33" t="s">
        <v>239</v>
      </c>
      <c r="B33" s="39" t="s">
        <v>240</v>
      </c>
      <c r="C33" s="86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8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89">
        <v>141204</v>
      </c>
      <c r="D35" s="89">
        <f t="shared" si="2"/>
        <v>141204</v>
      </c>
      <c r="E35" s="15" t="str">
        <f t="shared" si="0"/>
        <v>-</v>
      </c>
      <c r="F35" s="96">
        <f t="shared" si="1"/>
        <v>1</v>
      </c>
    </row>
    <row r="36" spans="1:6" s="5" customFormat="1" ht="42.75" customHeight="1" x14ac:dyDescent="0.2">
      <c r="A36" s="34" t="s">
        <v>220</v>
      </c>
      <c r="B36" s="40" t="s">
        <v>221</v>
      </c>
      <c r="C36" s="89">
        <f>C11+C13+C24+C30</f>
        <v>964558</v>
      </c>
      <c r="D36" s="89">
        <f>D11+D13+D24+D30</f>
        <v>964558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232</v>
      </c>
      <c r="C37" s="26">
        <f>C38+C39+C40+C48+C50+C56+C57+C55</f>
        <v>42927</v>
      </c>
      <c r="D37" s="26">
        <f>D38+D39+D40+D48+D50+D56+D57+D55</f>
        <v>42927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90">
        <v>1699</v>
      </c>
      <c r="D38" s="90">
        <f>C38</f>
        <v>1699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90">
        <v>5578</v>
      </c>
      <c r="D39" s="90">
        <f>C39</f>
        <v>5578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22</v>
      </c>
      <c r="B40" s="43" t="s">
        <v>33</v>
      </c>
      <c r="C40" s="90">
        <f>C41+C43+C44+C45+C46+C47</f>
        <v>281</v>
      </c>
      <c r="D40" s="90">
        <f>D41+D43+D44+D45+D46+D47</f>
        <v>281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79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79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79">
        <v>52</v>
      </c>
      <c r="D43" s="79">
        <f t="shared" si="14"/>
        <v>52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79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90">
        <v>150</v>
      </c>
      <c r="D46" s="90">
        <f t="shared" si="14"/>
        <v>150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79">
        <v>55</v>
      </c>
      <c r="D47" s="79">
        <f t="shared" si="14"/>
        <v>55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90">
        <v>22235</v>
      </c>
      <c r="D48" s="90">
        <f t="shared" si="14"/>
        <v>22235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90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33" t="s">
        <v>24</v>
      </c>
      <c r="B50" s="43" t="s">
        <v>57</v>
      </c>
      <c r="C50" s="90">
        <f>C51+C52+C53+C54</f>
        <v>4934</v>
      </c>
      <c r="D50" s="90">
        <f>D51+D52+D53+D54</f>
        <v>4934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90">
        <v>3802</v>
      </c>
      <c r="D51" s="90">
        <f t="shared" si="14"/>
        <v>3802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90">
        <v>525</v>
      </c>
      <c r="D52" s="90">
        <f t="shared" si="14"/>
        <v>525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90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90">
        <v>607</v>
      </c>
      <c r="D54" s="90">
        <f t="shared" si="14"/>
        <v>607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79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79">
        <v>7900</v>
      </c>
      <c r="D56" s="79">
        <f t="shared" si="14"/>
        <v>7900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90">
        <v>300</v>
      </c>
      <c r="D57" s="90">
        <f t="shared" si="14"/>
        <v>300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88">
        <f>C59+C60+C61+C62</f>
        <v>18760</v>
      </c>
      <c r="D58" s="88">
        <f>D59+D60+D61+D62</f>
        <v>18760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79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79">
        <v>16095</v>
      </c>
      <c r="D60" s="79">
        <f t="shared" si="14"/>
        <v>16095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79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79">
        <v>2665</v>
      </c>
      <c r="D62" s="79">
        <f t="shared" si="14"/>
        <v>2665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88">
        <v>300</v>
      </c>
      <c r="D63" s="88">
        <f t="shared" si="14"/>
        <v>300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2015-08-21T09:12:40Z</cp:lastPrinted>
  <dcterms:created xsi:type="dcterms:W3CDTF">2005-07-21T09:51:05Z</dcterms:created>
  <dcterms:modified xsi:type="dcterms:W3CDTF">2015-08-24T11:29:17Z</dcterms:modified>
</cp:coreProperties>
</file>