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4"/>
  </bookViews>
  <sheets>
    <sheet name="NFZ" sheetId="23" state="hidden" r:id="rId1"/>
    <sheet name="CENTRALA" sheetId="22" state="hidden" r:id="rId2"/>
    <sheet name="Razem OW" sheetId="20" state="hidden" r:id="rId3"/>
    <sheet name="Arkusz1" sheetId="26" r:id="rId4"/>
    <sheet name="Małopolski" sheetId="14" r:id="rId5"/>
    <sheet name="zbiorczo" sheetId="2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C" localSheetId="5">zbiorczo!___C</definedName>
    <definedName name="___C">[0]!___C</definedName>
    <definedName name="__C" localSheetId="5">zbiorczo!__C</definedName>
    <definedName name="__C">[0]!__C</definedName>
    <definedName name="_1_0_0kos" localSheetId="5">[1]plan!#REF!</definedName>
    <definedName name="_1_0_0kos">[1]plan!#REF!</definedName>
    <definedName name="_2_0_0ra" localSheetId="5">[1]plan!#REF!</definedName>
    <definedName name="_2_0_0ra">[1]plan!#REF!</definedName>
    <definedName name="_C" localSheetId="2">'Razem OW'!_C</definedName>
    <definedName name="_C" localSheetId="5">#N/A</definedName>
    <definedName name="_C">'Razem OW'!_C</definedName>
    <definedName name="A" localSheetId="2">'Razem OW'!A</definedName>
    <definedName name="A" localSheetId="5">#N/A</definedName>
    <definedName name="A">'Razem OW'!A</definedName>
    <definedName name="A_2" localSheetId="5">zbiorczo!A_2</definedName>
    <definedName name="A_2">[0]!A_2</definedName>
    <definedName name="aa" localSheetId="2">'Razem OW'!aa</definedName>
    <definedName name="aa" localSheetId="5">#N/A</definedName>
    <definedName name="aa">'Razem OW'!aa</definedName>
    <definedName name="aa_2" localSheetId="5">zbiorczo!aa_2</definedName>
    <definedName name="aa_2">[0]!aa_2</definedName>
    <definedName name="B" localSheetId="5">zbiorczo!B</definedName>
    <definedName name="B">[0]!B</definedName>
    <definedName name="BILANS" localSheetId="5">[2]plan!#REF!</definedName>
    <definedName name="BILANS">[2]plan!#REF!</definedName>
    <definedName name="BILANSSPZ" localSheetId="5">[2]plan!#REF!</definedName>
    <definedName name="BILANSSPZ">[2]plan!#REF!</definedName>
    <definedName name="BV" localSheetId="2">'Razem OW'!BV</definedName>
    <definedName name="BV" localSheetId="5">#N/A</definedName>
    <definedName name="BV">'Razem OW'!BV</definedName>
    <definedName name="cr" localSheetId="2">'Razem OW'!cr</definedName>
    <definedName name="cr" localSheetId="5">#N/A</definedName>
    <definedName name="cr">'Razem OW'!cr</definedName>
    <definedName name="d" localSheetId="2">'Razem OW'!d</definedName>
    <definedName name="d" localSheetId="5">#N/A</definedName>
    <definedName name="d">'Razem OW'!d</definedName>
    <definedName name="depozyty">#REF!</definedName>
    <definedName name="g" localSheetId="5">zbiorczo!g</definedName>
    <definedName name="g">[0]!g</definedName>
    <definedName name="koszty" localSheetId="5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5">#N/A</definedName>
    <definedName name="mn">'Razem OW'!mn</definedName>
    <definedName name="mon" localSheetId="2">'Razem OW'!mon</definedName>
    <definedName name="mon" localSheetId="5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4">Małopolski!$A$1:$F$65</definedName>
    <definedName name="_xlnm.Print_Area" localSheetId="0">NFZ!$A$1:$F$96</definedName>
    <definedName name="_xlnm.Print_Area" localSheetId="2">'Razem OW'!$A$1:$F$63</definedName>
    <definedName name="_xlnm.Print_Area" localSheetId="5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5">#N/A</definedName>
    <definedName name="rgds">'Razem OW'!rgds</definedName>
    <definedName name="_xlnm.Print_Titles" localSheetId="0">NFZ!$1:$6</definedName>
    <definedName name="_xlnm.Print_Titles" localSheetId="5">zbiorczo!$B:$B</definedName>
    <definedName name="wybkosz1">#REF!</definedName>
    <definedName name="wybkosz2">#REF!</definedName>
    <definedName name="za" localSheetId="2">'Razem OW'!za</definedName>
    <definedName name="za" localSheetId="5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0" i="14" l="1"/>
  <c r="C52" i="14"/>
  <c r="C42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1" i="14" l="1"/>
  <c r="D55" i="22"/>
  <c r="D48" i="22"/>
  <c r="D49" i="22"/>
  <c r="D58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8" i="14"/>
  <c r="C36" i="20" s="1"/>
  <c r="H36" i="20" s="1"/>
  <c r="F48" i="25"/>
  <c r="G48" i="25"/>
  <c r="H48" i="25"/>
  <c r="I48" i="25"/>
  <c r="E51" i="14"/>
  <c r="J48" i="25" s="1"/>
  <c r="F51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28" i="20" l="1"/>
  <c r="D47" i="23" s="1"/>
  <c r="D31" i="20"/>
  <c r="D50" i="23" s="1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14" i="20"/>
  <c r="E27" i="20"/>
  <c r="F36" i="22"/>
  <c r="E28" i="20" l="1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5" i="14"/>
  <c r="F46" i="14"/>
  <c r="F47" i="14"/>
  <c r="F55" i="14"/>
  <c r="F57" i="14"/>
  <c r="F63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2" i="14"/>
  <c r="F62" i="14" s="1"/>
  <c r="D63" i="14"/>
  <c r="E63" i="14" s="1"/>
  <c r="J60" i="25" s="1"/>
  <c r="D64" i="14"/>
  <c r="F64" i="14" s="1"/>
  <c r="D65" i="14"/>
  <c r="F65" i="14" s="1"/>
  <c r="D60" i="22"/>
  <c r="E60" i="22" s="1"/>
  <c r="C59" i="25" s="1"/>
  <c r="D61" i="22"/>
  <c r="D62" i="22"/>
  <c r="E62" i="22" s="1"/>
  <c r="C61" i="25" s="1"/>
  <c r="D63" i="22"/>
  <c r="D61" i="14"/>
  <c r="F61" i="14" s="1"/>
  <c r="D59" i="22"/>
  <c r="D58" i="22"/>
  <c r="D54" i="14"/>
  <c r="F54" i="14" s="1"/>
  <c r="D55" i="14"/>
  <c r="E55" i="14" s="1"/>
  <c r="J52" i="25" s="1"/>
  <c r="D56" i="14"/>
  <c r="F56" i="14" s="1"/>
  <c r="D57" i="14"/>
  <c r="E57" i="14" s="1"/>
  <c r="J54" i="25" s="1"/>
  <c r="D59" i="14"/>
  <c r="F59" i="14" s="1"/>
  <c r="D52" i="22"/>
  <c r="D53" i="22"/>
  <c r="E53" i="22" s="1"/>
  <c r="C52" i="25" s="1"/>
  <c r="D54" i="22"/>
  <c r="F55" i="22"/>
  <c r="D57" i="22"/>
  <c r="D53" i="14"/>
  <c r="F53" i="14" s="1"/>
  <c r="D51" i="22"/>
  <c r="F51" i="22" s="1"/>
  <c r="D44" i="14"/>
  <c r="F44" i="14" s="1"/>
  <c r="D45" i="14"/>
  <c r="E45" i="14" s="1"/>
  <c r="J42" i="25" s="1"/>
  <c r="D46" i="14"/>
  <c r="E46" i="14" s="1"/>
  <c r="J43" i="25" s="1"/>
  <c r="D47" i="14"/>
  <c r="E47" i="14" s="1"/>
  <c r="J44" i="25" s="1"/>
  <c r="D48" i="14"/>
  <c r="F48" i="14" s="1"/>
  <c r="D49" i="14"/>
  <c r="D50" i="14"/>
  <c r="F50" i="14" s="1"/>
  <c r="D42" i="22"/>
  <c r="D43" i="22"/>
  <c r="D44" i="22"/>
  <c r="D45" i="22"/>
  <c r="D46" i="22"/>
  <c r="D47" i="22"/>
  <c r="D43" i="14"/>
  <c r="D41" i="22"/>
  <c r="D40" i="22" s="1"/>
  <c r="E40" i="22" s="1"/>
  <c r="C39" i="25" s="1"/>
  <c r="D41" i="14"/>
  <c r="D39" i="20" s="1"/>
  <c r="D39" i="22"/>
  <c r="D40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E19" i="14" s="1"/>
  <c r="J19" i="25" s="1"/>
  <c r="D20" i="14"/>
  <c r="D21" i="14"/>
  <c r="D22" i="14"/>
  <c r="D23" i="14"/>
  <c r="D24" i="20" s="1"/>
  <c r="D24" i="14"/>
  <c r="D38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5" i="14"/>
  <c r="E35" i="14" s="1"/>
  <c r="J33" i="25" s="1"/>
  <c r="D36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9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74" i="23"/>
  <c r="H74" i="23" s="1"/>
  <c r="C73" i="23"/>
  <c r="H73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5" i="23"/>
  <c r="D86" i="23"/>
  <c r="E86" i="23" s="1"/>
  <c r="C84" i="23"/>
  <c r="H84" i="23" s="1"/>
  <c r="D20" i="23"/>
  <c r="E20" i="23" s="1"/>
  <c r="E23" i="23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I10" i="25"/>
  <c r="I8" i="25"/>
  <c r="H9" i="25"/>
  <c r="G10" i="25"/>
  <c r="G8" i="25"/>
  <c r="F9" i="25"/>
  <c r="D30" i="20"/>
  <c r="D49" i="23" s="1"/>
  <c r="D26" i="20"/>
  <c r="E26" i="20" s="1"/>
  <c r="D22" i="20"/>
  <c r="D41" i="23" s="1"/>
  <c r="D20" i="20"/>
  <c r="D39" i="23" s="1"/>
  <c r="D18" i="20"/>
  <c r="D37" i="23" s="1"/>
  <c r="D11" i="20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25" i="14"/>
  <c r="E21" i="14"/>
  <c r="J21" i="25" s="1"/>
  <c r="F21" i="14"/>
  <c r="F19" i="14"/>
  <c r="E17" i="14"/>
  <c r="J17" i="25" s="1"/>
  <c r="F17" i="14"/>
  <c r="E10" i="14"/>
  <c r="J10" i="25" s="1"/>
  <c r="F10" i="14"/>
  <c r="I9" i="25"/>
  <c r="H10" i="25"/>
  <c r="H8" i="25"/>
  <c r="G9" i="25"/>
  <c r="F10" i="25"/>
  <c r="F8" i="25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E11" i="23"/>
  <c r="F20" i="23"/>
  <c r="F26" i="20"/>
  <c r="F61" i="20"/>
  <c r="F55" i="20"/>
  <c r="F45" i="20"/>
  <c r="C13" i="23" l="1"/>
  <c r="H13" i="23" s="1"/>
  <c r="D8" i="23"/>
  <c r="D84" i="23"/>
  <c r="D14" i="23"/>
  <c r="F14" i="23" s="1"/>
  <c r="C81" i="23"/>
  <c r="H81" i="23" s="1"/>
  <c r="C48" i="23"/>
  <c r="H48" i="23" s="1"/>
  <c r="F32" i="14"/>
  <c r="D32" i="20"/>
  <c r="D51" i="23" s="1"/>
  <c r="E56" i="20"/>
  <c r="F54" i="20"/>
  <c r="C67" i="23"/>
  <c r="H67" i="23" s="1"/>
  <c r="C66" i="23"/>
  <c r="H66" i="23" s="1"/>
  <c r="D43" i="20"/>
  <c r="D63" i="23" s="1"/>
  <c r="E63" i="23" s="1"/>
  <c r="C51" i="23"/>
  <c r="H51" i="23" s="1"/>
  <c r="C40" i="23"/>
  <c r="H40" i="23" s="1"/>
  <c r="F20" i="20"/>
  <c r="F15" i="14"/>
  <c r="E14" i="14"/>
  <c r="J14" i="25" s="1"/>
  <c r="F11" i="20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5" i="14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8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8" i="14"/>
  <c r="E38" i="14"/>
  <c r="J35" i="25" s="1"/>
  <c r="D60" i="25"/>
  <c r="L6" i="25"/>
  <c r="E17" i="20"/>
  <c r="F39" i="20"/>
  <c r="R6" i="25"/>
  <c r="D42" i="14"/>
  <c r="E42" i="14" s="1"/>
  <c r="J39" i="25" s="1"/>
  <c r="F7" i="22"/>
  <c r="D10" i="23"/>
  <c r="E10" i="23" s="1"/>
  <c r="D42" i="23"/>
  <c r="D7" i="23"/>
  <c r="F7" i="23" s="1"/>
  <c r="D9" i="25"/>
  <c r="F65" i="23"/>
  <c r="D13" i="23"/>
  <c r="F34" i="20"/>
  <c r="F8" i="23"/>
  <c r="E33" i="20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6" i="14"/>
  <c r="E36" i="14"/>
  <c r="J34" i="25" s="1"/>
  <c r="F38" i="22"/>
  <c r="E38" i="22"/>
  <c r="C37" i="25" s="1"/>
  <c r="F40" i="14"/>
  <c r="E40" i="14"/>
  <c r="J37" i="25" s="1"/>
  <c r="F39" i="22"/>
  <c r="E39" i="22"/>
  <c r="C38" i="25" s="1"/>
  <c r="F41" i="14"/>
  <c r="E41" i="14"/>
  <c r="J38" i="25" s="1"/>
  <c r="F43" i="14"/>
  <c r="E43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9" i="14"/>
  <c r="E49" i="14"/>
  <c r="J46" i="25" s="1"/>
  <c r="D40" i="25"/>
  <c r="D52" i="14"/>
  <c r="D60" i="14"/>
  <c r="E60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4" i="14"/>
  <c r="J61" i="25" s="1"/>
  <c r="E62" i="14"/>
  <c r="J59" i="25" s="1"/>
  <c r="E59" i="14"/>
  <c r="J56" i="25" s="1"/>
  <c r="E58" i="14"/>
  <c r="J55" i="25" s="1"/>
  <c r="E56" i="14"/>
  <c r="J53" i="25" s="1"/>
  <c r="E54" i="14"/>
  <c r="J51" i="25" s="1"/>
  <c r="E50" i="14"/>
  <c r="J47" i="25" s="1"/>
  <c r="E48" i="14"/>
  <c r="J45" i="25" s="1"/>
  <c r="E44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5" i="14"/>
  <c r="J62" i="25" s="1"/>
  <c r="E61" i="14"/>
  <c r="J58" i="25" s="1"/>
  <c r="E53" i="14"/>
  <c r="J50" i="25" s="1"/>
  <c r="F63" i="22"/>
  <c r="F59" i="22"/>
  <c r="F39" i="23"/>
  <c r="E39" i="23"/>
  <c r="E40" i="23"/>
  <c r="E21" i="20"/>
  <c r="F27" i="23"/>
  <c r="E30" i="23"/>
  <c r="F28" i="23"/>
  <c r="F35" i="23"/>
  <c r="F52" i="23"/>
  <c r="E30" i="20"/>
  <c r="E20" i="20"/>
  <c r="F16" i="20"/>
  <c r="E28" i="23"/>
  <c r="F80" i="23"/>
  <c r="F68" i="23"/>
  <c r="D40" i="20"/>
  <c r="F62" i="23"/>
  <c r="F73" i="23"/>
  <c r="E67" i="23"/>
  <c r="E65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14" i="23" l="1"/>
  <c r="F84" i="23"/>
  <c r="E84" i="23"/>
  <c r="E34" i="23"/>
  <c r="F67" i="23"/>
  <c r="E49" i="23"/>
  <c r="E62" i="23"/>
  <c r="F49" i="23"/>
  <c r="F51" i="23"/>
  <c r="E43" i="20"/>
  <c r="E51" i="23"/>
  <c r="F40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F41" i="23"/>
  <c r="E41" i="23"/>
  <c r="C26" i="23"/>
  <c r="H26" i="23" s="1"/>
  <c r="E38" i="23"/>
  <c r="F6" i="14"/>
  <c r="E35" i="23"/>
  <c r="F34" i="23"/>
  <c r="E27" i="23"/>
  <c r="F30" i="23"/>
  <c r="F29" i="23"/>
  <c r="D39" i="14"/>
  <c r="E39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2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F16" i="23" s="1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E16" i="23"/>
  <c r="D56" i="25"/>
  <c r="F60" i="14"/>
  <c r="E17" i="23"/>
  <c r="F36" i="25"/>
  <c r="E52" i="14"/>
  <c r="J49" i="25" s="1"/>
  <c r="L36" i="25"/>
  <c r="S6" i="25"/>
  <c r="G36" i="25"/>
  <c r="I36" i="25"/>
  <c r="N36" i="25"/>
  <c r="R36" i="25"/>
  <c r="T36" i="25"/>
  <c r="D25" i="23"/>
  <c r="E58" i="20"/>
  <c r="D55" i="25"/>
  <c r="F52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D24" i="23" l="1"/>
  <c r="E76" i="23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9" i="14"/>
  <c r="E58" i="23"/>
  <c r="E37" i="20"/>
  <c r="F37" i="20"/>
  <c r="F70" i="23"/>
  <c r="E60" i="23"/>
  <c r="F60" i="23"/>
  <c r="D56" i="23" l="1"/>
  <c r="E24" i="23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<sst xmlns="http://schemas.openxmlformats.org/spreadsheetml/2006/main" count="712" uniqueCount="251">
  <si>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</si>
  <si>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</si>
  <si>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</si>
  <si>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</si>
  <si>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</si>
  <si>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</si>
  <si>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</si>
  <si>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</si>
  <si>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</si>
  <si>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</si>
  <si>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</si>
  <si>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</si>
  <si>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</si>
  <si>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</si>
  <si>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</si>
  <si>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</si>
  <si>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</si>
  <si>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</si>
  <si>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</si>
  <si>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</si>
  <si>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</si>
  <si>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</si>
  <si>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</si>
  <si>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</si>
  <si>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</si>
  <si>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</si>
  <si>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</si>
  <si>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</si>
  <si>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</si>
  <si>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</si>
  <si>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</si>
  <si>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</si>
  <si>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</si>
  <si>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</si>
  <si>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</si>
  <si>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</si>
  <si>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</si>
  <si>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</si>
  <si>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</si>
  <si>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</si>
  <si>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</si>
  <si>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</si>
  <si>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</si>
  <si>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</si>
  <si>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</si>
  <si>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</si>
  <si>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</si>
  <si>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</si>
  <si>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</si>
  <si>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</si>
  <si>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</si>
  <si>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</si>
  <si>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</si>
  <si>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</si>
  <si>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</si>
  <si>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</si>
  <si>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</si>
  <si>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</si>
  <si>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</si>
  <si>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</si>
  <si>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</si>
  <si>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</si>
  <si>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</si>
  <si>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</si>
  <si>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</si>
  <si>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</si>
  <si>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</si>
  <si>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</si>
  <si>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</si>
  <si>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</si>
  <si>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</si>
  <si>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</si>
  <si>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</si>
  <si>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</si>
  <si>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</si>
  <si>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</si>
  <si>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</si>
  <si>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</si>
  <si>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</si>
  <si>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</si>
  <si>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</si>
  <si>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</si>
  <si>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</si>
  <si>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</si>
  <si>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</si>
  <si>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</si>
  <si>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</si>
  <si>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</si>
  <si>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</si>
  <si>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</si>
  <si>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</si>
  <si>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</si>
  <si>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</si>
  <si>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</si>
  <si>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</si>
  <si>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</si>
  <si>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</si>
  <si>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</si>
  <si>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</si>
  <si>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</si>
  <si>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</si>
  <si>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</si>
  <si>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</si>
  <si>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</si>
  <si>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</si>
  <si>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</si>
  <si>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</si>
  <si>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</si>
  <si>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</si>
  <si>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</si>
  <si>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</si>
  <si>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</si>
  <si>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</si>
  <si>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</si>
  <si>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</si>
  <si>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</si>
  <si>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</si>
  <si>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</si>
  <si>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</si>
  <si>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</si>
  <si>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</si>
  <si>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</si>
  <si>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</si>
  <si>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</si>
  <si>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</si>
  <si>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</si>
  <si>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</si>
  <si>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</si>
  <si>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</si>
  <si>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</si>
  <si>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</si>
  <si>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</si>
  <si>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</si>
  <si>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</si>
  <si>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</si>
  <si>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</si>
  <si>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</si>
  <si>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</si>
  <si>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</si>
  <si>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</si>
  <si>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</si>
  <si>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</si>
  <si>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</si>
  <si>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</si>
  <si>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</si>
  <si>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</si>
  <si>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</si>
  <si>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</si>
  <si>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</si>
  <si>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</si>
  <si>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</si>
  <si>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</si>
  <si>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</si>
  <si>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</si>
  <si>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</si>
  <si>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</si>
  <si>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</si>
  <si>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</si>
  <si>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</si>
  <si>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</si>
  <si>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</si>
  <si>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</si>
  <si>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</si>
  <si>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</si>
  <si>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</si>
  <si>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</si>
  <si>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</si>
  <si>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</si>
  <si>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</si>
  <si>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</si>
  <si>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</si>
  <si>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</si>
  <si>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</si>
  <si>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</si>
  <si>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</si>
  <si>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</si>
  <si>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</si>
  <si>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</si>
  <si>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</si>
  <si>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</si>
  <si>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</si>
  <si>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</si>
  <si>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</si>
  <si>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</si>
  <si>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</si>
  <si>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</si>
  <si>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</si>
  <si>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</si>
  <si>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</si>
  <si>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</si>
  <si>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</si>
  <si>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</si>
  <si>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</si>
  <si>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</si>
  <si>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</si>
  <si>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</si>
  <si>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</si>
  <si>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</si>
  <si>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</si>
  <si>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</si>
  <si>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</si>
  <si>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</si>
  <si>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</si>
  <si>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</si>
  <si>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</si>
  <si>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</si>
  <si>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</si>
  <si>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</si>
  <si>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</si>
  <si>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</si>
  <si>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</si>
  <si>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</si>
  <si>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</si>
  <si>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</si>
  <si>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</si>
  <si>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</si>
  <si>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</si>
  <si>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</si>
  <si>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</si>
  <si>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</si>
  <si>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</si>
  <si>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</si>
  <si>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</si>
  <si>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</si>
  <si>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</si>
  <si>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</si>
  <si>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</si>
  <si>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</si>
  <si>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</si>
  <si>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</si>
  <si>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</si>
  <si>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</si>
  <si>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</si>
  <si>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</si>
  <si>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</si>
  <si>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</si>
  <si>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</si>
  <si>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</si>
  <si>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</si>
  <si>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</si>
  <si>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</si>
  <si>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</si>
  <si>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</si>
  <si>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</si>
  <si>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</si>
  <si>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na
2017 rok</t>
  </si>
  <si>
    <t>Plan finansowy Małopolskiego Oddziału Wojewódzkiego Narodowego Funduszu Zdrowia  na 2017 rok                                                                                                                                                  zmiana dokonana przez Prezesa NFZ w dnia 22.09.2016 r</t>
  </si>
  <si>
    <t>B2.20</t>
  </si>
  <si>
    <t>B5</t>
  </si>
  <si>
    <t>rezerwa na dofinansowanie programów polityki zdrowotnej na podstawie art. 48d ustawy</t>
  </si>
  <si>
    <t>Koszty finansowania leku, środka spożywczego specjalnego przeznaczenia żywieniowego oraz wyrobu medycznego w części finansowanej z budżetu państwa zgodnie z art. 43a ust. 3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</si>
</sst>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#REF!+#REF!+#REF!+#REF!+#REF!+Małopolski!C35+#REF!+#REF!+#REF!+#REF!+#REF!+#REF!+#REF!+#REF!+#REF!+#REF!</f>
        <v>#REF!</v>
      </c>
      <c r="D34" s="87" t="e">
        <f>#REF!+#REF!+#REF!+#REF!+#REF!+Małopolski!D35+#REF!+#REF!+#REF!+#REF!+#REF!+#REF!+#REF!+#REF!+#REF!+#REF!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#REF!+#REF!+#REF!+#REF!+#REF!+Małopolski!C36+#REF!+#REF!+#REF!+#REF!+#REF!+#REF!+#REF!+#REF!+#REF!+#REF!</f>
        <v>#REF!</v>
      </c>
      <c r="D35" s="87" t="e">
        <f>#REF!+#REF!+#REF!+#REF!+#REF!+Małopolski!D36+#REF!+#REF!+#REF!+#REF!+#REF!+#REF!+#REF!+#REF!+#REF!+#REF!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#REF!+#REF!+#REF!+#REF!+#REF!+Małopolski!C38+#REF!+#REF!+#REF!+#REF!+#REF!+#REF!+#REF!+#REF!+#REF!+#REF!</f>
        <v>#REF!</v>
      </c>
      <c r="D36" s="87" t="e">
        <f>#REF!+#REF!+#REF!+#REF!+#REF!+Małopolski!D38+#REF!+#REF!+#REF!+#REF!+#REF!+#REF!+#REF!+#REF!+#REF!+#REF!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#REF!+#REF!+#REF!+#REF!+#REF!+Małopolski!C40+#REF!+#REF!+#REF!+#REF!+#REF!+#REF!+#REF!+#REF!+#REF!+#REF!</f>
        <v>#REF!</v>
      </c>
      <c r="D38" s="79" t="e">
        <f>#REF!+#REF!+#REF!+#REF!+#REF!+Małopolski!D40+#REF!+#REF!+#REF!+#REF!+#REF!+#REF!+#REF!+#REF!+#REF!+#REF!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#REF!+#REF!+#REF!+#REF!+#REF!+Małopolski!C41+#REF!+#REF!+#REF!+#REF!+#REF!+#REF!+#REF!+#REF!+#REF!+#REF!</f>
        <v>#REF!</v>
      </c>
      <c r="D39" s="79" t="e">
        <f>#REF!+#REF!+#REF!+#REF!+#REF!+Małopolski!D41+#REF!+#REF!+#REF!+#REF!+#REF!+#REF!+#REF!+#REF!+#REF!+#REF!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#REF!+#REF!+#REF!+#REF!+#REF!+Małopolski!C43+#REF!+#REF!+#REF!+#REF!+#REF!+#REF!+#REF!+#REF!+#REF!+#REF!</f>
        <v>#REF!</v>
      </c>
      <c r="D41" s="79" t="e">
        <f>#REF!+#REF!+#REF!+#REF!+#REF!+Małopolski!D43+#REF!+#REF!+#REF!+#REF!+#REF!+#REF!+#REF!+#REF!+#REF!+#REF!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#REF!+#REF!+#REF!+#REF!+#REF!+Małopolski!C44+#REF!+#REF!+#REF!+#REF!+#REF!+#REF!+#REF!+#REF!+#REF!+#REF!</f>
        <v>#REF!</v>
      </c>
      <c r="D42" s="79" t="e">
        <f>#REF!+#REF!+#REF!+#REF!+#REF!+Małopolski!D44+#REF!+#REF!+#REF!+#REF!+#REF!+#REF!+#REF!+#REF!+#REF!+#REF!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#REF!+#REF!+#REF!+#REF!+#REF!+Małopolski!C45+#REF!+#REF!+#REF!+#REF!+#REF!+#REF!+#REF!+#REF!+#REF!+#REF!</f>
        <v>#REF!</v>
      </c>
      <c r="D43" s="79" t="e">
        <f>#REF!+#REF!+#REF!+#REF!+#REF!+Małopolski!D45+#REF!+#REF!+#REF!+#REF!+#REF!+#REF!+#REF!+#REF!+#REF!+#REF!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#REF!+#REF!+#REF!+#REF!+#REF!+Małopolski!C46+#REF!+#REF!+#REF!+#REF!+#REF!+#REF!+#REF!+#REF!+#REF!+#REF!</f>
        <v>#REF!</v>
      </c>
      <c r="D44" s="79" t="e">
        <f>#REF!+#REF!+#REF!+#REF!+#REF!+Małopolski!D46+#REF!+#REF!+#REF!+#REF!+#REF!+#REF!+#REF!+#REF!+#REF!+#REF!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#REF!+#REF!+#REF!+#REF!+#REF!+Małopolski!C47+#REF!+#REF!+#REF!+#REF!+#REF!+#REF!+#REF!+#REF!+#REF!+#REF!</f>
        <v>#REF!</v>
      </c>
      <c r="D45" s="79" t="e">
        <f>#REF!+#REF!+#REF!+#REF!+#REF!+Małopolski!D47+#REF!+#REF!+#REF!+#REF!+#REF!+#REF!+#REF!+#REF!+#REF!+#REF!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#REF!+#REF!+#REF!+#REF!+#REF!+Małopolski!C48+#REF!+#REF!+#REF!+#REF!+#REF!+#REF!+#REF!+#REF!+#REF!+#REF!</f>
        <v>#REF!</v>
      </c>
      <c r="D46" s="79" t="e">
        <f>#REF!+#REF!+#REF!+#REF!+#REF!+Małopolski!D48+#REF!+#REF!+#REF!+#REF!+#REF!+#REF!+#REF!+#REF!+#REF!+#REF!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#REF!+#REF!+#REF!+#REF!+#REF!+Małopolski!C49+#REF!+#REF!+#REF!+#REF!+#REF!+#REF!+#REF!+#REF!+#REF!+#REF!</f>
        <v>#REF!</v>
      </c>
      <c r="D47" s="79" t="e">
        <f>#REF!+#REF!+#REF!+#REF!+#REF!+Małopolski!D49+#REF!+#REF!+#REF!+#REF!+#REF!+#REF!+#REF!+#REF!+#REF!+#REF!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#REF!+#REF!+#REF!+#REF!+#REF!+Małopolski!C50+#REF!+#REF!+#REF!+#REF!+#REF!+#REF!+#REF!+#REF!+#REF!+#REF!</f>
        <v>#REF!</v>
      </c>
      <c r="D48" s="79" t="e">
        <f>#REF!+#REF!+#REF!+#REF!+#REF!+Małopolski!D50+#REF!+#REF!+#REF!+#REF!+#REF!+#REF!+#REF!+#REF!+#REF!+#REF!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#REF!+#REF!+#REF!+#REF!+#REF!+Małopolski!C51+#REF!+#REF!+#REF!+#REF!+#REF!+#REF!+#REF!+#REF!+#REF!+#REF!</f>
        <v>#REF!</v>
      </c>
      <c r="D49" s="79" t="e">
        <f>#REF!+#REF!+#REF!+#REF!+#REF!+Małopolski!D51+#REF!+#REF!+#REF!+#REF!+#REF!+#REF!+#REF!+#REF!+#REF!+#REF!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#REF!+#REF!+#REF!+#REF!+#REF!+Małopolski!C53+#REF!+#REF!+#REF!+#REF!+#REF!+#REF!+#REF!+#REF!+#REF!+#REF!</f>
        <v>#REF!</v>
      </c>
      <c r="D51" s="79" t="e">
        <f>#REF!+#REF!+#REF!+#REF!+#REF!+Małopolski!D53+#REF!+#REF!+#REF!+#REF!+#REF!+#REF!+#REF!+#REF!+#REF!+#REF!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#REF!+#REF!+#REF!+#REF!+#REF!+Małopolski!C54+#REF!+#REF!+#REF!+#REF!+#REF!+#REF!+#REF!+#REF!+#REF!+#REF!</f>
        <v>#REF!</v>
      </c>
      <c r="D52" s="79" t="e">
        <f>#REF!+#REF!+#REF!+#REF!+#REF!+Małopolski!D54+#REF!+#REF!+#REF!+#REF!+#REF!+#REF!+#REF!+#REF!+#REF!+#REF!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#REF!+#REF!+#REF!+#REF!+#REF!+Małopolski!C55+#REF!+#REF!+#REF!+#REF!+#REF!+#REF!+#REF!+#REF!+#REF!+#REF!</f>
        <v>#REF!</v>
      </c>
      <c r="D53" s="79" t="e">
        <f>#REF!+#REF!+#REF!+#REF!+#REF!+Małopolski!D55+#REF!+#REF!+#REF!+#REF!+#REF!+#REF!+#REF!+#REF!+#REF!+#REF!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#REF!+#REF!+#REF!+#REF!+#REF!+Małopolski!C56+#REF!+#REF!+#REF!+#REF!+#REF!+#REF!+#REF!+#REF!+#REF!+#REF!</f>
        <v>#REF!</v>
      </c>
      <c r="D54" s="79" t="e">
        <f>#REF!+#REF!+#REF!+#REF!+#REF!+Małopolski!D56+#REF!+#REF!+#REF!+#REF!+#REF!+#REF!+#REF!+#REF!+#REF!+#REF!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#REF!+#REF!+#REF!+#REF!+#REF!+Małopolski!C57+#REF!+#REF!+#REF!+#REF!+#REF!+#REF!+#REF!+#REF!+#REF!+#REF!</f>
        <v>#REF!</v>
      </c>
      <c r="D55" s="79" t="e">
        <f>#REF!+#REF!+#REF!+#REF!+#REF!+Małopolski!D57+#REF!+#REF!+#REF!+#REF!+#REF!+#REF!+#REF!+#REF!+#REF!+#REF!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#REF!+#REF!+#REF!+#REF!+#REF!+Małopolski!C58+#REF!+#REF!+#REF!+#REF!+#REF!+#REF!+#REF!+#REF!+#REF!+#REF!</f>
        <v>#REF!</v>
      </c>
      <c r="D56" s="86" t="e">
        <f>#REF!+#REF!+#REF!+#REF!+#REF!+Małopolski!D58+#REF!+#REF!+#REF!+#REF!+#REF!+#REF!+#REF!+#REF!+#REF!+#REF!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#REF!+#REF!+#REF!+#REF!+#REF!+Małopolski!C59+#REF!+#REF!+#REF!+#REF!+#REF!+#REF!+#REF!+#REF!+#REF!+#REF!</f>
        <v>#REF!</v>
      </c>
      <c r="D57" s="79" t="e">
        <f>#REF!+#REF!+#REF!+#REF!+#REF!+Małopolski!D59+#REF!+#REF!+#REF!+#REF!+#REF!+#REF!+#REF!+#REF!+#REF!+#REF!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#REF!+#REF!+#REF!+#REF!+#REF!+Małopolski!C61+#REF!+#REF!+#REF!+#REF!+#REF!+#REF!+#REF!+#REF!+#REF!+#REF!</f>
        <v>#REF!</v>
      </c>
      <c r="D59" s="79" t="e">
        <f>#REF!+#REF!+#REF!+#REF!+#REF!+Małopolski!D61+#REF!+#REF!+#REF!+#REF!+#REF!+#REF!+#REF!+#REF!+#REF!+#REF!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#REF!+#REF!+#REF!+#REF!+#REF!+Małopolski!C62+#REF!+#REF!+#REF!+#REF!+#REF!+#REF!+#REF!+#REF!+#REF!+#REF!</f>
        <v>#REF!</v>
      </c>
      <c r="D60" s="79" t="e">
        <f>#REF!+#REF!+#REF!+#REF!+#REF!+Małopolski!D62+#REF!+#REF!+#REF!+#REF!+#REF!+#REF!+#REF!+#REF!+#REF!+#REF!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#REF!+#REF!+#REF!+#REF!+#REF!+Małopolski!C63+#REF!+#REF!+#REF!+#REF!+#REF!+#REF!+#REF!+#REF!+#REF!+#REF!</f>
        <v>#REF!</v>
      </c>
      <c r="D61" s="79" t="e">
        <f>#REF!+#REF!+#REF!+#REF!+#REF!+Małopolski!D63+#REF!+#REF!+#REF!+#REF!+#REF!+#REF!+#REF!+#REF!+#REF!+#REF!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#REF!+#REF!+#REF!+#REF!+#REF!+Małopolski!C64+#REF!+#REF!+#REF!+#REF!+#REF!+#REF!+#REF!+#REF!+#REF!+#REF!</f>
        <v>#REF!</v>
      </c>
      <c r="D62" s="79" t="e">
        <f>#REF!+#REF!+#REF!+#REF!+#REF!+Małopolski!D64+#REF!+#REF!+#REF!+#REF!+#REF!+#REF!+#REF!+#REF!+#REF!+#REF!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#REF!+#REF!+#REF!+#REF!+#REF!+Małopolski!C65+#REF!+#REF!+#REF!+#REF!+#REF!+#REF!+#REF!+#REF!+#REF!+#REF!</f>
        <v>#REF!</v>
      </c>
      <c r="D63" s="88" t="e">
        <f>#REF!+#REF!+#REF!+#REF!+#REF!+Małopolski!D65+#REF!+#REF!+#REF!+#REF!+#REF!+#REF!+#REF!+#REF!+#REF!+#REF!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5"/>
  <sheetViews>
    <sheetView showGridLines="0" tabSelected="1" view="pageBreakPreview" zoomScale="55" zoomScaleNormal="70" zoomScaleSheetLayoutView="55" workbookViewId="0">
      <selection activeCell="C6" sqref="C6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246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245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244</v>
      </c>
      <c r="C6" s="13">
        <f>C7+C8+C9+C14+C15+C16+C17+C18+C19+C20+C21+C22+C23+C24+C28+C29+C31+C32+C33</f>
        <v>6231763</v>
      </c>
      <c r="D6" s="13">
        <f>D7+D8+D9+D14+D15+D16+D17+D18+D19+D20+D21+D22+D23+D24+D28+D29+D31+D32</f>
        <v>6231763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871000</v>
      </c>
      <c r="D7" s="86">
        <f>C7</f>
        <v>871000</v>
      </c>
      <c r="E7" s="100" t="str">
        <f t="shared" ref="E7:E65" si="0">IF(C7=D7,"-",D7-C7)</f>
        <v>-</v>
      </c>
      <c r="F7" s="95">
        <f t="shared" ref="F7:F65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523413</v>
      </c>
      <c r="D8" s="86">
        <f t="shared" ref="D8:D36" si="2">C8</f>
        <v>523413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2997098</v>
      </c>
      <c r="D9" s="86">
        <f t="shared" si="2"/>
        <v>2997098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302869</v>
      </c>
      <c r="D10" s="86">
        <f t="shared" si="2"/>
        <v>302869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273464</v>
      </c>
      <c r="D11" s="86">
        <f t="shared" ref="D11:D13" si="3">C11</f>
        <v>273464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110812</v>
      </c>
      <c r="D12" s="86">
        <f t="shared" si="3"/>
        <v>110812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52442</v>
      </c>
      <c r="D13" s="86">
        <f t="shared" si="3"/>
        <v>52442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199871</v>
      </c>
      <c r="D14" s="86">
        <f t="shared" si="2"/>
        <v>199871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191462</v>
      </c>
      <c r="D15" s="86">
        <f t="shared" si="2"/>
        <v>191462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149959</v>
      </c>
      <c r="D16" s="86">
        <f t="shared" si="2"/>
        <v>149959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77484</v>
      </c>
      <c r="D17" s="86">
        <f t="shared" si="2"/>
        <v>77484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195517</v>
      </c>
      <c r="D18" s="86">
        <f t="shared" si="2"/>
        <v>195517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52380</v>
      </c>
      <c r="D19" s="86">
        <f t="shared" si="2"/>
        <v>52380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1750</v>
      </c>
      <c r="D20" s="86">
        <f t="shared" si="2"/>
        <v>1750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15077</v>
      </c>
      <c r="D21" s="86">
        <f t="shared" si="2"/>
        <v>15077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158477</v>
      </c>
      <c r="D22" s="86">
        <f t="shared" si="2"/>
        <v>158477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243</v>
      </c>
      <c r="C24" s="27">
        <v>685973</v>
      </c>
      <c r="D24" s="86">
        <f t="shared" si="2"/>
        <v>685973</v>
      </c>
      <c r="E24" s="100" t="str">
        <f t="shared" si="0"/>
        <v>-</v>
      </c>
      <c r="F24" s="95">
        <f t="shared" si="1"/>
        <v>1</v>
      </c>
    </row>
    <row r="25" spans="1:6" ht="32.25" customHeight="1" x14ac:dyDescent="0.2">
      <c r="A25" s="30" t="s">
        <v>139</v>
      </c>
      <c r="B25" s="121" t="s">
        <v>213</v>
      </c>
      <c r="C25" s="27">
        <v>681973</v>
      </c>
      <c r="D25" s="86">
        <f>C25</f>
        <v>681973</v>
      </c>
      <c r="E25" s="100" t="str">
        <f t="shared" si="0"/>
        <v>-</v>
      </c>
      <c r="F25" s="95">
        <f>IF(C26=0,"-",D25/C26)</f>
        <v>227.32429999999999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6248</v>
      </c>
      <c r="D29" s="86">
        <f t="shared" si="2"/>
        <v>6248</v>
      </c>
      <c r="E29" s="100" t="str">
        <f t="shared" si="0"/>
        <v>-</v>
      </c>
      <c r="F29" s="95">
        <f t="shared" si="1"/>
        <v>1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30054</v>
      </c>
      <c r="D32" s="86">
        <f t="shared" si="2"/>
        <v>30054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ht="31.5" customHeight="1" x14ac:dyDescent="0.2">
      <c r="A34" s="33" t="s">
        <v>247</v>
      </c>
      <c r="B34" s="39" t="s">
        <v>249</v>
      </c>
      <c r="C34" s="27">
        <v>0</v>
      </c>
      <c r="D34" s="86"/>
      <c r="E34" s="100"/>
      <c r="F34" s="95"/>
    </row>
    <row r="35" spans="1:6" s="5" customFormat="1" ht="31.5" customHeight="1" x14ac:dyDescent="0.2">
      <c r="A35" s="34" t="s">
        <v>63</v>
      </c>
      <c r="B35" s="40" t="s">
        <v>64</v>
      </c>
      <c r="C35" s="139">
        <v>0</v>
      </c>
      <c r="D35" s="89">
        <f t="shared" si="2"/>
        <v>0</v>
      </c>
      <c r="E35" s="15" t="str">
        <f t="shared" si="0"/>
        <v>-</v>
      </c>
      <c r="F35" s="96" t="str">
        <f t="shared" si="1"/>
        <v>-</v>
      </c>
    </row>
    <row r="36" spans="1:6" s="5" customFormat="1" ht="31.5" customHeight="1" x14ac:dyDescent="0.2">
      <c r="A36" s="34" t="s">
        <v>62</v>
      </c>
      <c r="B36" s="40" t="s">
        <v>65</v>
      </c>
      <c r="C36" s="139">
        <v>146114</v>
      </c>
      <c r="D36" s="89">
        <f t="shared" si="2"/>
        <v>146114</v>
      </c>
      <c r="E36" s="15" t="str">
        <f t="shared" si="0"/>
        <v>-</v>
      </c>
      <c r="F36" s="96">
        <f t="shared" si="1"/>
        <v>1</v>
      </c>
    </row>
    <row r="37" spans="1:6" s="5" customFormat="1" ht="45.75" customHeight="1" x14ac:dyDescent="0.2">
      <c r="A37" s="34" t="s">
        <v>248</v>
      </c>
      <c r="B37" s="40" t="s">
        <v>250</v>
      </c>
      <c r="C37" s="139">
        <v>50250</v>
      </c>
      <c r="D37" s="89"/>
      <c r="E37" s="15"/>
      <c r="F37" s="96"/>
    </row>
    <row r="38" spans="1:6" s="5" customFormat="1" ht="33" customHeight="1" x14ac:dyDescent="0.2">
      <c r="A38" s="34" t="s">
        <v>220</v>
      </c>
      <c r="B38" s="40" t="s">
        <v>242</v>
      </c>
      <c r="C38" s="89">
        <f>C11+C13+C24+C30</f>
        <v>1011879</v>
      </c>
      <c r="D38" s="89">
        <f>D11+D13+D24+D30</f>
        <v>1011879</v>
      </c>
      <c r="E38" s="15" t="str">
        <f t="shared" ref="E38" si="12">IF(C38=D38,"-",D38-C38)</f>
        <v>-</v>
      </c>
      <c r="F38" s="96">
        <f t="shared" ref="F38" si="13">IF(C38=0,"-",D38/C38)</f>
        <v>1</v>
      </c>
    </row>
    <row r="39" spans="1:6" s="3" customFormat="1" ht="30" customHeight="1" x14ac:dyDescent="0.2">
      <c r="A39" s="28" t="s">
        <v>17</v>
      </c>
      <c r="B39" s="47" t="s">
        <v>241</v>
      </c>
      <c r="C39" s="26">
        <f>C40+C41+C42+C50+C52+C58+C59+C57</f>
        <v>41929</v>
      </c>
      <c r="D39" s="26">
        <f>D40+D41+D42+D50+D52+D58+D59+D57</f>
        <v>41929</v>
      </c>
      <c r="E39" s="13" t="str">
        <f t="shared" si="0"/>
        <v>-</v>
      </c>
      <c r="F39" s="97">
        <f t="shared" si="1"/>
        <v>1</v>
      </c>
    </row>
    <row r="40" spans="1:6" ht="28.5" customHeight="1" x14ac:dyDescent="0.2">
      <c r="A40" s="33" t="s">
        <v>18</v>
      </c>
      <c r="B40" s="42" t="s">
        <v>19</v>
      </c>
      <c r="C40" s="27">
        <v>1750</v>
      </c>
      <c r="D40" s="90">
        <f>C40</f>
        <v>1750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33" t="s">
        <v>20</v>
      </c>
      <c r="B41" s="42" t="s">
        <v>21</v>
      </c>
      <c r="C41" s="27">
        <v>5827</v>
      </c>
      <c r="D41" s="90">
        <f>C41</f>
        <v>5827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142" t="s">
        <v>22</v>
      </c>
      <c r="B42" s="143" t="s">
        <v>240</v>
      </c>
      <c r="C42" s="140">
        <f>C43+C45+C46+C47+C48+C49</f>
        <v>290</v>
      </c>
      <c r="D42" s="90">
        <f>D43+D45+D46+D47+D48+D49</f>
        <v>290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41</v>
      </c>
      <c r="B43" s="45" t="s">
        <v>34</v>
      </c>
      <c r="C43" s="27">
        <v>24</v>
      </c>
      <c r="D43" s="79">
        <f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42</v>
      </c>
      <c r="B44" s="46" t="s">
        <v>35</v>
      </c>
      <c r="C44" s="27">
        <v>24</v>
      </c>
      <c r="D44" s="79">
        <f t="shared" ref="D44:D65" si="14">C44</f>
        <v>24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43</v>
      </c>
      <c r="B45" s="45" t="s">
        <v>36</v>
      </c>
      <c r="C45" s="27">
        <v>54</v>
      </c>
      <c r="D45" s="79">
        <f t="shared" si="14"/>
        <v>54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44</v>
      </c>
      <c r="B46" s="45" t="s">
        <v>37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45</v>
      </c>
      <c r="B47" s="45" t="s">
        <v>38</v>
      </c>
      <c r="C47" s="27">
        <v>0</v>
      </c>
      <c r="D47" s="79">
        <f t="shared" si="14"/>
        <v>0</v>
      </c>
      <c r="E47" s="100" t="str">
        <f t="shared" si="0"/>
        <v>-</v>
      </c>
      <c r="F47" s="95" t="str">
        <f t="shared" si="1"/>
        <v>-</v>
      </c>
    </row>
    <row r="48" spans="1:6" ht="28.5" customHeight="1" x14ac:dyDescent="0.2">
      <c r="A48" s="44" t="s">
        <v>46</v>
      </c>
      <c r="B48" s="45" t="s">
        <v>39</v>
      </c>
      <c r="C48" s="27">
        <v>152</v>
      </c>
      <c r="D48" s="90">
        <f t="shared" si="14"/>
        <v>152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47</v>
      </c>
      <c r="B49" s="45" t="s">
        <v>40</v>
      </c>
      <c r="C49" s="27">
        <v>60</v>
      </c>
      <c r="D49" s="79">
        <f t="shared" si="14"/>
        <v>60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33" t="s">
        <v>23</v>
      </c>
      <c r="B50" s="42" t="s">
        <v>222</v>
      </c>
      <c r="C50" s="27">
        <v>23718</v>
      </c>
      <c r="D50" s="90">
        <f t="shared" si="14"/>
        <v>23718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223</v>
      </c>
      <c r="B51" s="45" t="s">
        <v>224</v>
      </c>
      <c r="C51" s="27">
        <v>24</v>
      </c>
      <c r="D51" s="90">
        <f t="shared" si="14"/>
        <v>24</v>
      </c>
      <c r="E51" s="100" t="str">
        <f t="shared" ref="E51" si="15">IF(C51=D51,"-",D51-C51)</f>
        <v>-</v>
      </c>
      <c r="F51" s="95">
        <f t="shared" ref="F51" si="16">IF(C51=0,"-",D51/C51)</f>
        <v>1</v>
      </c>
    </row>
    <row r="52" spans="1:6" ht="28.5" customHeight="1" x14ac:dyDescent="0.2">
      <c r="A52" s="142" t="s">
        <v>24</v>
      </c>
      <c r="B52" s="143" t="s">
        <v>57</v>
      </c>
      <c r="C52" s="140">
        <f>SUM(C53:C56)</f>
        <v>5335</v>
      </c>
      <c r="D52" s="90">
        <f>D53+D54+D55+D56</f>
        <v>5335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52</v>
      </c>
      <c r="B53" s="45" t="s">
        <v>48</v>
      </c>
      <c r="C53" s="27">
        <v>4069</v>
      </c>
      <c r="D53" s="90">
        <f t="shared" si="14"/>
        <v>4069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53</v>
      </c>
      <c r="B54" s="45" t="s">
        <v>49</v>
      </c>
      <c r="C54" s="27">
        <v>583</v>
      </c>
      <c r="D54" s="90">
        <f t="shared" si="14"/>
        <v>583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44" t="s">
        <v>54</v>
      </c>
      <c r="B55" s="45" t="s">
        <v>50</v>
      </c>
      <c r="C55" s="27">
        <v>0</v>
      </c>
      <c r="D55" s="90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44" t="s">
        <v>55</v>
      </c>
      <c r="B56" s="45" t="s">
        <v>51</v>
      </c>
      <c r="C56" s="27">
        <v>683</v>
      </c>
      <c r="D56" s="90">
        <f t="shared" si="14"/>
        <v>683</v>
      </c>
      <c r="E56" s="100" t="str">
        <f t="shared" si="0"/>
        <v>-</v>
      </c>
      <c r="F56" s="95">
        <f t="shared" si="1"/>
        <v>1</v>
      </c>
    </row>
    <row r="57" spans="1:6" ht="28.5" customHeight="1" x14ac:dyDescent="0.2">
      <c r="A57" s="33" t="s">
        <v>25</v>
      </c>
      <c r="B57" s="42" t="s">
        <v>26</v>
      </c>
      <c r="C57" s="90">
        <v>0</v>
      </c>
      <c r="D57" s="79">
        <f t="shared" si="14"/>
        <v>0</v>
      </c>
      <c r="E57" s="100" t="str">
        <f t="shared" si="0"/>
        <v>-</v>
      </c>
      <c r="F57" s="95" t="str">
        <f t="shared" si="1"/>
        <v>-</v>
      </c>
    </row>
    <row r="58" spans="1:6" ht="28.5" customHeight="1" x14ac:dyDescent="0.2">
      <c r="A58" s="33" t="s">
        <v>27</v>
      </c>
      <c r="B58" s="42" t="s">
        <v>225</v>
      </c>
      <c r="C58" s="27">
        <v>4700</v>
      </c>
      <c r="D58" s="79">
        <f t="shared" si="14"/>
        <v>4700</v>
      </c>
      <c r="E58" s="100" t="str">
        <f t="shared" si="0"/>
        <v>-</v>
      </c>
      <c r="F58" s="98">
        <f t="shared" si="1"/>
        <v>1</v>
      </c>
    </row>
    <row r="59" spans="1:6" ht="28.5" customHeight="1" x14ac:dyDescent="0.2">
      <c r="A59" s="33" t="s">
        <v>28</v>
      </c>
      <c r="B59" s="42" t="s">
        <v>29</v>
      </c>
      <c r="C59" s="27">
        <v>309</v>
      </c>
      <c r="D59" s="90">
        <f t="shared" si="14"/>
        <v>309</v>
      </c>
      <c r="E59" s="100" t="str">
        <f t="shared" si="0"/>
        <v>-</v>
      </c>
      <c r="F59" s="95">
        <f t="shared" si="1"/>
        <v>1</v>
      </c>
    </row>
    <row r="60" spans="1:6" s="3" customFormat="1" ht="30" customHeight="1" x14ac:dyDescent="0.2">
      <c r="A60" s="35" t="s">
        <v>30</v>
      </c>
      <c r="B60" s="47" t="s">
        <v>226</v>
      </c>
      <c r="C60" s="29">
        <f>SUM(C61:C64)</f>
        <v>19360</v>
      </c>
      <c r="D60" s="88">
        <f>D61+D62+D63+D64</f>
        <v>19360</v>
      </c>
      <c r="E60" s="13" t="str">
        <f t="shared" si="0"/>
        <v>-</v>
      </c>
      <c r="F60" s="99">
        <f t="shared" si="1"/>
        <v>1</v>
      </c>
    </row>
    <row r="61" spans="1:6" ht="42" customHeight="1" x14ac:dyDescent="0.2">
      <c r="A61" s="33" t="s">
        <v>93</v>
      </c>
      <c r="B61" s="42" t="s">
        <v>116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31</v>
      </c>
      <c r="B62" s="42" t="s">
        <v>59</v>
      </c>
      <c r="C62" s="27">
        <v>16095</v>
      </c>
      <c r="D62" s="79">
        <f t="shared" si="14"/>
        <v>16095</v>
      </c>
      <c r="E62" s="79" t="str">
        <f t="shared" si="0"/>
        <v>-</v>
      </c>
      <c r="F62" s="95">
        <f t="shared" si="1"/>
        <v>1</v>
      </c>
    </row>
    <row r="63" spans="1:6" ht="31.5" customHeight="1" x14ac:dyDescent="0.2">
      <c r="A63" s="33" t="s">
        <v>32</v>
      </c>
      <c r="B63" s="42" t="s">
        <v>95</v>
      </c>
      <c r="C63" s="27">
        <v>0</v>
      </c>
      <c r="D63" s="79">
        <f t="shared" si="14"/>
        <v>0</v>
      </c>
      <c r="E63" s="79" t="str">
        <f t="shared" si="0"/>
        <v>-</v>
      </c>
      <c r="F63" s="95" t="str">
        <f t="shared" si="1"/>
        <v>-</v>
      </c>
    </row>
    <row r="64" spans="1:6" ht="31.5" customHeight="1" x14ac:dyDescent="0.2">
      <c r="A64" s="33" t="s">
        <v>94</v>
      </c>
      <c r="B64" s="42" t="s">
        <v>96</v>
      </c>
      <c r="C64" s="27">
        <v>3265</v>
      </c>
      <c r="D64" s="79">
        <f t="shared" si="14"/>
        <v>3265</v>
      </c>
      <c r="E64" s="79" t="str">
        <f t="shared" si="0"/>
        <v>-</v>
      </c>
      <c r="F64" s="95">
        <f t="shared" si="1"/>
        <v>1</v>
      </c>
    </row>
    <row r="65" spans="1:6" ht="32.25" customHeight="1" x14ac:dyDescent="0.2">
      <c r="A65" s="35" t="s">
        <v>101</v>
      </c>
      <c r="B65" s="47" t="s">
        <v>123</v>
      </c>
      <c r="C65" s="141">
        <v>300</v>
      </c>
      <c r="D65" s="88">
        <f t="shared" si="14"/>
        <v>300</v>
      </c>
      <c r="E65" s="13" t="str">
        <f t="shared" si="0"/>
        <v>-</v>
      </c>
      <c r="F65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8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Małopolski!E35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Małopolski!E36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Małopolski!E38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Małopolski!E39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Małopolski!E40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Małopolski!E41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Małopolski!E42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Małopolski!E43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Małopolski!E44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Małopolski!E45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Małopolski!E46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Małopolski!E47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Małopolski!E48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Małopolski!E49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Małopolski!E50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Małopolski!E51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Małopolski!E52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Małopolski!E53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Małopolski!E54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Małopolski!E55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Małopolski!E56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Małopolski!E57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Małopolski!E58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Małopolski!E59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Małopolski!E60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Małopolski!E61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Małopolski!E62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Małopolski!E63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Małopolski!E64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Małopolski!E65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NFZ</vt:lpstr>
      <vt:lpstr>CENTRALA</vt:lpstr>
      <vt:lpstr>Razem OW</vt:lpstr>
      <vt:lpstr>Arkusz1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2016-08-18T06:46:01Z</cp:lastPrinted>
  <dcterms:created xsi:type="dcterms:W3CDTF">2005-07-21T09:51:05Z</dcterms:created>
  <dcterms:modified xsi:type="dcterms:W3CDTF">2016-09-27T09:37:29Z</dcterms:modified>
</cp:coreProperties>
</file>